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ss15\Documents\f\m360\"/>
    </mc:Choice>
  </mc:AlternateContent>
  <bookViews>
    <workbookView xWindow="720" yWindow="300" windowWidth="12075" windowHeight="10740" activeTab="1"/>
  </bookViews>
  <sheets>
    <sheet name="Sheet1" sheetId="4" r:id="rId1"/>
    <sheet name="answerkey" sheetId="5" r:id="rId2"/>
  </sheets>
  <calcPr calcId="152511"/>
</workbook>
</file>

<file path=xl/calcChain.xml><?xml version="1.0" encoding="utf-8"?>
<calcChain xmlns="http://schemas.openxmlformats.org/spreadsheetml/2006/main">
  <c r="K19" i="5" l="1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18" i="5"/>
  <c r="K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17" i="5"/>
  <c r="I9" i="5"/>
  <c r="I10" i="5"/>
  <c r="I11" i="5"/>
  <c r="I12" i="5"/>
  <c r="I8" i="5"/>
  <c r="B60" i="5"/>
  <c r="B59" i="5"/>
  <c r="B58" i="5"/>
  <c r="B52" i="5"/>
  <c r="E32" i="5" s="1"/>
  <c r="B50" i="5"/>
  <c r="B49" i="5"/>
  <c r="E50" i="5" s="1"/>
  <c r="D48" i="5"/>
  <c r="D46" i="5"/>
  <c r="D44" i="5"/>
  <c r="D42" i="5"/>
  <c r="D40" i="5"/>
  <c r="B39" i="5"/>
  <c r="B38" i="5"/>
  <c r="D38" i="5" s="1"/>
  <c r="D37" i="5"/>
  <c r="B37" i="5"/>
  <c r="D50" i="5" s="1"/>
  <c r="D35" i="5"/>
  <c r="C35" i="5"/>
  <c r="D34" i="5"/>
  <c r="C34" i="5"/>
  <c r="C33" i="5"/>
  <c r="D32" i="5"/>
  <c r="C32" i="5"/>
  <c r="E31" i="5"/>
  <c r="D31" i="5"/>
  <c r="C31" i="5"/>
  <c r="D30" i="5"/>
  <c r="C30" i="5"/>
  <c r="C29" i="5"/>
  <c r="D28" i="5"/>
  <c r="C28" i="5"/>
  <c r="E27" i="5"/>
  <c r="D27" i="5"/>
  <c r="C27" i="5"/>
  <c r="D26" i="5"/>
  <c r="C26" i="5"/>
  <c r="C25" i="5"/>
  <c r="D24" i="5"/>
  <c r="C24" i="5"/>
  <c r="E23" i="5"/>
  <c r="D23" i="5"/>
  <c r="C23" i="5"/>
  <c r="D22" i="5"/>
  <c r="C22" i="5"/>
  <c r="C21" i="5"/>
  <c r="D20" i="5"/>
  <c r="C20" i="5"/>
  <c r="E19" i="5"/>
  <c r="D19" i="5"/>
  <c r="C19" i="5"/>
  <c r="D18" i="5"/>
  <c r="C18" i="5"/>
  <c r="C17" i="5"/>
  <c r="D16" i="5"/>
  <c r="C16" i="5"/>
  <c r="E15" i="5"/>
  <c r="D15" i="5"/>
  <c r="C15" i="5"/>
  <c r="D14" i="5"/>
  <c r="C14" i="5"/>
  <c r="C13" i="5"/>
  <c r="D12" i="5"/>
  <c r="C12" i="5"/>
  <c r="E11" i="5"/>
  <c r="D11" i="5"/>
  <c r="C11" i="5"/>
  <c r="D10" i="5"/>
  <c r="C10" i="5"/>
  <c r="C9" i="5"/>
  <c r="D8" i="5"/>
  <c r="C8" i="5"/>
  <c r="E7" i="5"/>
  <c r="D7" i="5"/>
  <c r="C7" i="5"/>
  <c r="D6" i="5"/>
  <c r="C6" i="5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D43" i="4"/>
  <c r="E43" i="4"/>
  <c r="D44" i="4"/>
  <c r="E44" i="4"/>
  <c r="D45" i="4"/>
  <c r="E45" i="4"/>
  <c r="D46" i="4"/>
  <c r="E46" i="4"/>
  <c r="D47" i="4"/>
  <c r="E47" i="4"/>
  <c r="D48" i="4"/>
  <c r="E48" i="4"/>
  <c r="D49" i="4"/>
  <c r="E49" i="4"/>
  <c r="D50" i="4"/>
  <c r="E50" i="4"/>
  <c r="E6" i="4"/>
  <c r="D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6" i="4"/>
  <c r="B60" i="4"/>
  <c r="B59" i="4"/>
  <c r="B58" i="4"/>
  <c r="B49" i="4"/>
  <c r="B52" i="4"/>
  <c r="B37" i="4"/>
  <c r="B39" i="4"/>
  <c r="B50" i="4"/>
  <c r="B38" i="4"/>
  <c r="E35" i="5" l="1"/>
  <c r="E38" i="5"/>
  <c r="E6" i="5"/>
  <c r="D9" i="5"/>
  <c r="E10" i="5"/>
  <c r="D13" i="5"/>
  <c r="E14" i="5"/>
  <c r="D17" i="5"/>
  <c r="E18" i="5"/>
  <c r="D21" i="5"/>
  <c r="E22" i="5"/>
  <c r="D25" i="5"/>
  <c r="E26" i="5"/>
  <c r="D29" i="5"/>
  <c r="E30" i="5"/>
  <c r="D33" i="5"/>
  <c r="E34" i="5"/>
  <c r="D36" i="5"/>
  <c r="E37" i="5"/>
  <c r="E40" i="5"/>
  <c r="E42" i="5"/>
  <c r="E44" i="5"/>
  <c r="E46" i="5"/>
  <c r="E48" i="5"/>
  <c r="E49" i="5"/>
  <c r="E9" i="5"/>
  <c r="E13" i="5"/>
  <c r="E17" i="5"/>
  <c r="E21" i="5"/>
  <c r="E25" i="5"/>
  <c r="E29" i="5"/>
  <c r="E33" i="5"/>
  <c r="E36" i="5"/>
  <c r="D39" i="5"/>
  <c r="D41" i="5"/>
  <c r="D43" i="5"/>
  <c r="D45" i="5"/>
  <c r="D47" i="5"/>
  <c r="E8" i="5"/>
  <c r="E12" i="5"/>
  <c r="E16" i="5"/>
  <c r="E20" i="5"/>
  <c r="E24" i="5"/>
  <c r="E28" i="5"/>
  <c r="E39" i="5"/>
  <c r="E41" i="5"/>
  <c r="E43" i="5"/>
  <c r="E45" i="5"/>
  <c r="E47" i="5"/>
  <c r="D49" i="5"/>
</calcChain>
</file>

<file path=xl/sharedStrings.xml><?xml version="1.0" encoding="utf-8"?>
<sst xmlns="http://schemas.openxmlformats.org/spreadsheetml/2006/main" count="82" uniqueCount="35">
  <si>
    <t>mean</t>
  </si>
  <si>
    <t>median</t>
  </si>
  <si>
    <t>std.dev</t>
  </si>
  <si>
    <t>Trial#1</t>
  </si>
  <si>
    <t>for example, 8.20 is 8 minutes + 12 seconds</t>
  </si>
  <si>
    <t># of times within</t>
  </si>
  <si>
    <t>1 std.dev</t>
  </si>
  <si>
    <t>2 std.dev</t>
  </si>
  <si>
    <t>3 std.dev</t>
  </si>
  <si>
    <t>% of times within</t>
  </si>
  <si>
    <t>GreenLot</t>
  </si>
  <si>
    <t>times are given in decimal minutes</t>
  </si>
  <si>
    <t>y value for dotplot</t>
  </si>
  <si>
    <t>Graphs to do: dotplot, histogram, CRF, boxplot, empirical CDF</t>
  </si>
  <si>
    <t>i/30</t>
  </si>
  <si>
    <t>i</t>
  </si>
  <si>
    <t>z, all 30</t>
  </si>
  <si>
    <t>z, first 29</t>
  </si>
  <si>
    <t>All 30 points:</t>
  </si>
  <si>
    <t>First 29 points:</t>
  </si>
  <si>
    <t>Graphs to do: dotplot, histogram, CRF, boxplot, empirical CDF/percentile</t>
  </si>
  <si>
    <t>5-number summary</t>
  </si>
  <si>
    <t>for skeletal boxplot</t>
  </si>
  <si>
    <t>min</t>
  </si>
  <si>
    <t>Q1</t>
  </si>
  <si>
    <t>Q2</t>
  </si>
  <si>
    <t>Q3</t>
  </si>
  <si>
    <t>max</t>
  </si>
  <si>
    <t>y value for boxplot</t>
  </si>
  <si>
    <t>RF table for histogram:</t>
  </si>
  <si>
    <t>From</t>
  </si>
  <si>
    <t>To</t>
  </si>
  <si>
    <t>Label</t>
  </si>
  <si>
    <t>CRF</t>
  </si>
  <si>
    <t>RelFreq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</si>
</sst>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00"/>
    <numFmt numFmtId="170" formatCode="0.0%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2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4" fillId="0" borderId="1" xfId="0" applyFont="1" applyBorder="1"/>
    <xf numFmtId="9" fontId="4" fillId="0" borderId="1" xfId="1" applyFont="1" applyBorder="1"/>
    <xf numFmtId="0" fontId="3" fillId="0" borderId="2" xfId="0" applyFont="1" applyBorder="1"/>
    <xf numFmtId="9" fontId="4" fillId="0" borderId="2" xfId="1" applyFont="1" applyBorder="1"/>
    <xf numFmtId="0" fontId="5" fillId="0" borderId="0" xfId="0" applyFont="1"/>
    <xf numFmtId="169" fontId="3" fillId="0" borderId="0" xfId="0" applyNumberFormat="1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170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Sheet1!$K$5</c:f>
              <c:strCache>
                <c:ptCount val="1"/>
                <c:pt idx="0">
                  <c:v>y value for dotplot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xVal>
            <c:numRef>
              <c:f>Sheet1!$B$6:$B$35</c:f>
              <c:numCache>
                <c:formatCode>0.00</c:formatCode>
                <c:ptCount val="30"/>
                <c:pt idx="0">
                  <c:v>3.7166666666666663</c:v>
                </c:pt>
                <c:pt idx="1">
                  <c:v>4.45</c:v>
                </c:pt>
                <c:pt idx="2">
                  <c:v>5.0999999999999996</c:v>
                </c:pt>
                <c:pt idx="3">
                  <c:v>5.7</c:v>
                </c:pt>
                <c:pt idx="4">
                  <c:v>5.7166666666666659</c:v>
                </c:pt>
                <c:pt idx="5">
                  <c:v>6.2666666666666675</c:v>
                </c:pt>
                <c:pt idx="6">
                  <c:v>6.3666666666666671</c:v>
                </c:pt>
                <c:pt idx="7">
                  <c:v>6.3666666666666671</c:v>
                </c:pt>
                <c:pt idx="8">
                  <c:v>6.583333333333333</c:v>
                </c:pt>
                <c:pt idx="9">
                  <c:v>6.7666666666666666</c:v>
                </c:pt>
                <c:pt idx="10">
                  <c:v>7.1</c:v>
                </c:pt>
                <c:pt idx="11">
                  <c:v>7.25</c:v>
                </c:pt>
                <c:pt idx="12">
                  <c:v>7.25</c:v>
                </c:pt>
                <c:pt idx="13">
                  <c:v>7.3333333333333321</c:v>
                </c:pt>
                <c:pt idx="14">
                  <c:v>7.55</c:v>
                </c:pt>
                <c:pt idx="15">
                  <c:v>7.7666666666666666</c:v>
                </c:pt>
                <c:pt idx="16">
                  <c:v>7.8833333333333329</c:v>
                </c:pt>
                <c:pt idx="17">
                  <c:v>7.9666666666666668</c:v>
                </c:pt>
                <c:pt idx="18">
                  <c:v>8.1666666666666661</c:v>
                </c:pt>
                <c:pt idx="19">
                  <c:v>8.216666666666665</c:v>
                </c:pt>
                <c:pt idx="20">
                  <c:v>8.35</c:v>
                </c:pt>
                <c:pt idx="21">
                  <c:v>8.5</c:v>
                </c:pt>
                <c:pt idx="22">
                  <c:v>8.6333333333333346</c:v>
                </c:pt>
                <c:pt idx="23">
                  <c:v>9.4166666666666661</c:v>
                </c:pt>
                <c:pt idx="24">
                  <c:v>9.6</c:v>
                </c:pt>
                <c:pt idx="25">
                  <c:v>10.466666666666667</c:v>
                </c:pt>
                <c:pt idx="26">
                  <c:v>10.533333333333333</c:v>
                </c:pt>
                <c:pt idx="27">
                  <c:v>11.983333333333331</c:v>
                </c:pt>
                <c:pt idx="28">
                  <c:v>12.15</c:v>
                </c:pt>
                <c:pt idx="29">
                  <c:v>22.783333333333339</c:v>
                </c:pt>
              </c:numCache>
            </c:numRef>
          </c:xVal>
          <c:yVal>
            <c:numRef>
              <c:f>Sheet1!$K$6:$K$35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006704"/>
        <c:axId val="492005528"/>
      </c:scatterChart>
      <c:valAx>
        <c:axId val="49200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0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005528"/>
        <c:crosses val="autoZero"/>
        <c:crossBetween val="midCat"/>
      </c:valAx>
      <c:valAx>
        <c:axId val="49200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006704"/>
        <c:crosses val="autoZero"/>
        <c:crossBetween val="midCat"/>
        <c:majorUnit val="0.1"/>
        <c:minorUnit val="3.33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answerkey!$M$5</c:f>
              <c:strCache>
                <c:ptCount val="1"/>
                <c:pt idx="0">
                  <c:v>y value for dotplot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answerkey!$B$6:$B$35</c:f>
              <c:numCache>
                <c:formatCode>0.00</c:formatCode>
                <c:ptCount val="30"/>
                <c:pt idx="0">
                  <c:v>3.7166666666666663</c:v>
                </c:pt>
                <c:pt idx="1">
                  <c:v>4.45</c:v>
                </c:pt>
                <c:pt idx="2">
                  <c:v>5.0999999999999996</c:v>
                </c:pt>
                <c:pt idx="3">
                  <c:v>5.7</c:v>
                </c:pt>
                <c:pt idx="4">
                  <c:v>5.7166666666666659</c:v>
                </c:pt>
                <c:pt idx="5">
                  <c:v>6.2666666666666675</c:v>
                </c:pt>
                <c:pt idx="6">
                  <c:v>6.3666666666666671</c:v>
                </c:pt>
                <c:pt idx="7">
                  <c:v>6.3666666666666671</c:v>
                </c:pt>
                <c:pt idx="8">
                  <c:v>6.583333333333333</c:v>
                </c:pt>
                <c:pt idx="9">
                  <c:v>6.7666666666666666</c:v>
                </c:pt>
                <c:pt idx="10">
                  <c:v>7.1</c:v>
                </c:pt>
                <c:pt idx="11">
                  <c:v>7.25</c:v>
                </c:pt>
                <c:pt idx="12">
                  <c:v>7.25</c:v>
                </c:pt>
                <c:pt idx="13">
                  <c:v>7.3333333333333321</c:v>
                </c:pt>
                <c:pt idx="14">
                  <c:v>7.55</c:v>
                </c:pt>
                <c:pt idx="15">
                  <c:v>7.7666666666666666</c:v>
                </c:pt>
                <c:pt idx="16">
                  <c:v>7.8833333333333329</c:v>
                </c:pt>
                <c:pt idx="17">
                  <c:v>7.9666666666666668</c:v>
                </c:pt>
                <c:pt idx="18">
                  <c:v>8.1666666666666661</c:v>
                </c:pt>
                <c:pt idx="19">
                  <c:v>8.216666666666665</c:v>
                </c:pt>
                <c:pt idx="20">
                  <c:v>8.35</c:v>
                </c:pt>
                <c:pt idx="21">
                  <c:v>8.5</c:v>
                </c:pt>
                <c:pt idx="22">
                  <c:v>8.6333333333333346</c:v>
                </c:pt>
                <c:pt idx="23">
                  <c:v>9.4166666666666661</c:v>
                </c:pt>
                <c:pt idx="24">
                  <c:v>9.6</c:v>
                </c:pt>
                <c:pt idx="25">
                  <c:v>10.466666666666667</c:v>
                </c:pt>
                <c:pt idx="26">
                  <c:v>10.533333333333333</c:v>
                </c:pt>
                <c:pt idx="27">
                  <c:v>11.983333333333331</c:v>
                </c:pt>
                <c:pt idx="28">
                  <c:v>12.15</c:v>
                </c:pt>
                <c:pt idx="29">
                  <c:v>22.783333333333339</c:v>
                </c:pt>
              </c:numCache>
            </c:numRef>
          </c:xVal>
          <c:yVal>
            <c:numRef>
              <c:f>answerkey!$M$6:$M$35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v>percentile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answerkey!$B$6:$B$35</c:f>
              <c:numCache>
                <c:formatCode>0.00</c:formatCode>
                <c:ptCount val="30"/>
                <c:pt idx="0">
                  <c:v>3.7166666666666663</c:v>
                </c:pt>
                <c:pt idx="1">
                  <c:v>4.45</c:v>
                </c:pt>
                <c:pt idx="2">
                  <c:v>5.0999999999999996</c:v>
                </c:pt>
                <c:pt idx="3">
                  <c:v>5.7</c:v>
                </c:pt>
                <c:pt idx="4">
                  <c:v>5.7166666666666659</c:v>
                </c:pt>
                <c:pt idx="5">
                  <c:v>6.2666666666666675</c:v>
                </c:pt>
                <c:pt idx="6">
                  <c:v>6.3666666666666671</c:v>
                </c:pt>
                <c:pt idx="7">
                  <c:v>6.3666666666666671</c:v>
                </c:pt>
                <c:pt idx="8">
                  <c:v>6.583333333333333</c:v>
                </c:pt>
                <c:pt idx="9">
                  <c:v>6.7666666666666666</c:v>
                </c:pt>
                <c:pt idx="10">
                  <c:v>7.1</c:v>
                </c:pt>
                <c:pt idx="11">
                  <c:v>7.25</c:v>
                </c:pt>
                <c:pt idx="12">
                  <c:v>7.25</c:v>
                </c:pt>
                <c:pt idx="13">
                  <c:v>7.3333333333333321</c:v>
                </c:pt>
                <c:pt idx="14">
                  <c:v>7.55</c:v>
                </c:pt>
                <c:pt idx="15">
                  <c:v>7.7666666666666666</c:v>
                </c:pt>
                <c:pt idx="16">
                  <c:v>7.8833333333333329</c:v>
                </c:pt>
                <c:pt idx="17">
                  <c:v>7.9666666666666668</c:v>
                </c:pt>
                <c:pt idx="18">
                  <c:v>8.1666666666666661</c:v>
                </c:pt>
                <c:pt idx="19">
                  <c:v>8.216666666666665</c:v>
                </c:pt>
                <c:pt idx="20">
                  <c:v>8.35</c:v>
                </c:pt>
                <c:pt idx="21">
                  <c:v>8.5</c:v>
                </c:pt>
                <c:pt idx="22">
                  <c:v>8.6333333333333346</c:v>
                </c:pt>
                <c:pt idx="23">
                  <c:v>9.4166666666666661</c:v>
                </c:pt>
                <c:pt idx="24">
                  <c:v>9.6</c:v>
                </c:pt>
                <c:pt idx="25">
                  <c:v>10.466666666666667</c:v>
                </c:pt>
                <c:pt idx="26">
                  <c:v>10.533333333333333</c:v>
                </c:pt>
                <c:pt idx="27">
                  <c:v>11.983333333333331</c:v>
                </c:pt>
                <c:pt idx="28">
                  <c:v>12.15</c:v>
                </c:pt>
                <c:pt idx="29">
                  <c:v>22.783333333333339</c:v>
                </c:pt>
              </c:numCache>
            </c:numRef>
          </c:xVal>
          <c:yVal>
            <c:numRef>
              <c:f>answerkey!$C$6:$C$35</c:f>
              <c:numCache>
                <c:formatCode>0.000</c:formatCode>
                <c:ptCount val="30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answerkey!$J$7</c:f>
              <c:strCache>
                <c:ptCount val="1"/>
                <c:pt idx="0">
                  <c:v>y value for boxplot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answerkey!$I$8:$I$12</c:f>
              <c:numCache>
                <c:formatCode>General</c:formatCode>
                <c:ptCount val="5"/>
                <c:pt idx="0">
                  <c:v>3.7166666666666663</c:v>
                </c:pt>
                <c:pt idx="1">
                  <c:v>6.4208333333333334</c:v>
                </c:pt>
                <c:pt idx="2">
                  <c:v>7.6583333333333332</c:v>
                </c:pt>
                <c:pt idx="3">
                  <c:v>8.6000000000000014</c:v>
                </c:pt>
                <c:pt idx="4">
                  <c:v>22.783333333333339</c:v>
                </c:pt>
              </c:numCache>
            </c:numRef>
          </c:xVal>
          <c:yVal>
            <c:numRef>
              <c:f>answerkey!$J$8:$J$12</c:f>
              <c:numCache>
                <c:formatCode>General</c:formatCode>
                <c:ptCount val="5"/>
                <c:pt idx="0">
                  <c:v>1.05</c:v>
                </c:pt>
                <c:pt idx="1">
                  <c:v>1.05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answerkey!$J$16</c:f>
              <c:strCache>
                <c:ptCount val="1"/>
                <c:pt idx="0">
                  <c:v>CRF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answerkey!$H$17:$H$39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answerkey!$J$17:$J$39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6.6666666666666666E-2</c:v>
                </c:pt>
                <c:pt idx="5">
                  <c:v>0.16666666666666666</c:v>
                </c:pt>
                <c:pt idx="6">
                  <c:v>0.33333333333333331</c:v>
                </c:pt>
                <c:pt idx="7">
                  <c:v>0.6</c:v>
                </c:pt>
                <c:pt idx="8">
                  <c:v>0.76666666666666672</c:v>
                </c:pt>
                <c:pt idx="9">
                  <c:v>0.83333333333333337</c:v>
                </c:pt>
                <c:pt idx="10">
                  <c:v>0.9</c:v>
                </c:pt>
                <c:pt idx="11">
                  <c:v>0.93333333333333335</c:v>
                </c:pt>
                <c:pt idx="12">
                  <c:v>0.96666666666666667</c:v>
                </c:pt>
                <c:pt idx="13">
                  <c:v>0.96666666666666667</c:v>
                </c:pt>
                <c:pt idx="14">
                  <c:v>0.96666666666666667</c:v>
                </c:pt>
                <c:pt idx="15">
                  <c:v>0.96666666666666667</c:v>
                </c:pt>
                <c:pt idx="16">
                  <c:v>0.96666666666666667</c:v>
                </c:pt>
                <c:pt idx="17">
                  <c:v>0.96666666666666667</c:v>
                </c:pt>
                <c:pt idx="18">
                  <c:v>0.96666666666666667</c:v>
                </c:pt>
                <c:pt idx="19">
                  <c:v>0.96666666666666667</c:v>
                </c:pt>
                <c:pt idx="20">
                  <c:v>0.96666666666666667</c:v>
                </c:pt>
                <c:pt idx="21">
                  <c:v>0.96666666666666667</c:v>
                </c:pt>
                <c:pt idx="2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406536"/>
        <c:axId val="526406928"/>
      </c:scatterChart>
      <c:valAx>
        <c:axId val="526406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Walking time (minutes)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406928"/>
        <c:crosses val="autoZero"/>
        <c:crossBetween val="midCat"/>
      </c:valAx>
      <c:valAx>
        <c:axId val="5264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406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answerkey!$K$16</c:f>
              <c:strCache>
                <c:ptCount val="1"/>
                <c:pt idx="0">
                  <c:v>RelFreq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answerkey!$I$17:$I$39</c:f>
              <c:strCache>
                <c:ptCount val="23"/>
                <c:pt idx="0">
                  <c:v>0 to &lt;1</c:v>
                </c:pt>
                <c:pt idx="1">
                  <c:v>1 to &lt;2</c:v>
                </c:pt>
                <c:pt idx="2">
                  <c:v>2 to &lt;3</c:v>
                </c:pt>
                <c:pt idx="3">
                  <c:v>3 to &lt;4</c:v>
                </c:pt>
                <c:pt idx="4">
                  <c:v>4 to &lt;5</c:v>
                </c:pt>
                <c:pt idx="5">
                  <c:v>5 to &lt;6</c:v>
                </c:pt>
                <c:pt idx="6">
                  <c:v>6 to &lt;7</c:v>
                </c:pt>
                <c:pt idx="7">
                  <c:v>7 to &lt;8</c:v>
                </c:pt>
                <c:pt idx="8">
                  <c:v>8 to &lt;9</c:v>
                </c:pt>
                <c:pt idx="9">
                  <c:v>9 to &lt;10</c:v>
                </c:pt>
                <c:pt idx="10">
                  <c:v>10 to &lt;11</c:v>
                </c:pt>
                <c:pt idx="11">
                  <c:v>11 to &lt;12</c:v>
                </c:pt>
                <c:pt idx="12">
                  <c:v>12 to &lt;13</c:v>
                </c:pt>
                <c:pt idx="13">
                  <c:v>13 to &lt;14</c:v>
                </c:pt>
                <c:pt idx="14">
                  <c:v>14 to &lt;15</c:v>
                </c:pt>
                <c:pt idx="15">
                  <c:v>15 to &lt;16</c:v>
                </c:pt>
                <c:pt idx="16">
                  <c:v>16 to &lt;17</c:v>
                </c:pt>
                <c:pt idx="17">
                  <c:v>17 to &lt;18</c:v>
                </c:pt>
                <c:pt idx="18">
                  <c:v>18 to &lt;19</c:v>
                </c:pt>
                <c:pt idx="19">
                  <c:v>19 to &lt;20</c:v>
                </c:pt>
                <c:pt idx="20">
                  <c:v>20 to &lt;21</c:v>
                </c:pt>
                <c:pt idx="21">
                  <c:v>21 to &lt;22</c:v>
                </c:pt>
                <c:pt idx="22">
                  <c:v>22 to &lt;23</c:v>
                </c:pt>
              </c:strCache>
            </c:strRef>
          </c:cat>
          <c:val>
            <c:numRef>
              <c:f>answerkey!$K$17:$K$39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3.3333333333333333E-2</c:v>
                </c:pt>
                <c:pt idx="5">
                  <c:v>9.9999999999999992E-2</c:v>
                </c:pt>
                <c:pt idx="6">
                  <c:v>0.16666666666666666</c:v>
                </c:pt>
                <c:pt idx="7">
                  <c:v>0.26666666666666666</c:v>
                </c:pt>
                <c:pt idx="8">
                  <c:v>0.16666666666666674</c:v>
                </c:pt>
                <c:pt idx="9">
                  <c:v>6.6666666666666652E-2</c:v>
                </c:pt>
                <c:pt idx="10">
                  <c:v>6.6666666666666652E-2</c:v>
                </c:pt>
                <c:pt idx="11">
                  <c:v>3.3333333333333326E-2</c:v>
                </c:pt>
                <c:pt idx="12">
                  <c:v>3.3333333333333326E-2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3.3333333333333326E-2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45917152"/>
        <c:axId val="445915584"/>
      </c:barChart>
      <c:catAx>
        <c:axId val="4459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15584"/>
        <c:crosses val="autoZero"/>
        <c:auto val="1"/>
        <c:lblAlgn val="ctr"/>
        <c:lblOffset val="100"/>
        <c:noMultiLvlLbl val="0"/>
      </c:catAx>
      <c:valAx>
        <c:axId val="44591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1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228599</xdr:colOff>
      <xdr:row>35</xdr:row>
      <xdr:rowOff>25397</xdr:rowOff>
    </xdr:from>
    <xdr:to>
      <xdr:col>12</xdr:col>
      <xdr:colOff>657224</xdr:colOff>
      <xdr:row>56</xdr:row>
      <xdr:rowOff>285749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374276</xdr:colOff>
      <xdr:row>40</xdr:row>
      <xdr:rowOff>11206</xdr:rowOff>
    </xdr:from>
    <xdr:to>
      <xdr:col>12</xdr:col>
      <xdr:colOff>672353</xdr:colOff>
      <xdr:row>60</xdr:row>
      <xdr:rowOff>84044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11204</xdr:colOff>
      <xdr:row>59</xdr:row>
      <xdr:rowOff>58271</xdr:rowOff>
    </xdr:from>
    <xdr:to>
      <xdr:col>10</xdr:col>
      <xdr:colOff>292100</xdr:colOff>
      <xdr:row>85</xdr:row>
      <xdr:rowOff>163606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Layout" topLeftCell="A25" zoomScale="85" zoomScaleNormal="75" zoomScalePageLayoutView="85" workbookViewId="0">
      <selection activeCell="G30" sqref="G30"/>
    </sheetView>
  </sheetViews>
  <sheetFormatPr defaultColWidth="10.28515625" defaultRowHeight="15" x14ac:dyDescent="0.2"/>
  <cols>
    <col min="1" max="1" width="10.28515625" style="1"/>
    <col min="2" max="2" width="11.28515625" style="1" customWidth="1"/>
    <col min="3" max="3" width="7" style="1" bestFit="1" customWidth="1"/>
    <col min="4" max="16384" width="10.28515625" style="1"/>
  </cols>
  <sheetData>
    <row r="1" spans="1:11" x14ac:dyDescent="0.2">
      <c r="E1" s="1" t="s">
        <v>13</v>
      </c>
    </row>
    <row r="2" spans="1:11" x14ac:dyDescent="0.2">
      <c r="A2" s="1" t="s">
        <v>11</v>
      </c>
    </row>
    <row r="3" spans="1:11" x14ac:dyDescent="0.2">
      <c r="A3" s="1" t="s">
        <v>4</v>
      </c>
    </row>
    <row r="4" spans="1:11" x14ac:dyDescent="0.2">
      <c r="B4" s="1" t="s">
        <v>10</v>
      </c>
    </row>
    <row r="5" spans="1:11" x14ac:dyDescent="0.2">
      <c r="A5" s="1" t="s">
        <v>15</v>
      </c>
      <c r="B5" s="1" t="s">
        <v>3</v>
      </c>
      <c r="C5" s="1" t="s">
        <v>14</v>
      </c>
      <c r="D5" s="1" t="s">
        <v>16</v>
      </c>
      <c r="E5" s="1" t="s">
        <v>17</v>
      </c>
      <c r="K5" s="11" t="s">
        <v>12</v>
      </c>
    </row>
    <row r="6" spans="1:11" x14ac:dyDescent="0.2">
      <c r="A6" s="1">
        <v>1</v>
      </c>
      <c r="B6" s="2">
        <v>3.7166666666666663</v>
      </c>
      <c r="C6" s="12">
        <f>A6/30</f>
        <v>3.3333333333333333E-2</v>
      </c>
      <c r="D6" s="4">
        <f>(B6-$B$37)/$B$39</f>
        <v>-1.3228708226024628</v>
      </c>
      <c r="E6" s="4">
        <f>(B6-$B$49)/$B$52</f>
        <v>-1.9829957058707743</v>
      </c>
      <c r="K6" s="11">
        <v>1</v>
      </c>
    </row>
    <row r="7" spans="1:11" x14ac:dyDescent="0.2">
      <c r="A7" s="1">
        <v>2</v>
      </c>
      <c r="B7" s="2">
        <v>4.45</v>
      </c>
      <c r="C7" s="12">
        <f t="shared" ref="C7:C50" si="0">A7/30</f>
        <v>6.6666666666666666E-2</v>
      </c>
      <c r="D7" s="4">
        <f t="shared" ref="D7:D50" si="1">(B7-$B$37)/$B$39</f>
        <v>-1.1063831600887941</v>
      </c>
      <c r="E7" s="4">
        <f t="shared" ref="E7:E50" si="2">(B7-$B$49)/$B$52</f>
        <v>-1.6174507014369242</v>
      </c>
      <c r="K7" s="11">
        <v>1</v>
      </c>
    </row>
    <row r="8" spans="1:11" x14ac:dyDescent="0.2">
      <c r="A8" s="1">
        <v>3</v>
      </c>
      <c r="B8" s="2">
        <v>5.0999999999999996</v>
      </c>
      <c r="C8" s="12">
        <f t="shared" si="0"/>
        <v>0.1</v>
      </c>
      <c r="D8" s="4">
        <f t="shared" si="1"/>
        <v>-0.91449636831531522</v>
      </c>
      <c r="E8" s="4">
        <f t="shared" si="2"/>
        <v>-1.2934449020523757</v>
      </c>
      <c r="K8" s="11">
        <v>1</v>
      </c>
    </row>
    <row r="9" spans="1:11" x14ac:dyDescent="0.2">
      <c r="A9" s="1">
        <v>4</v>
      </c>
      <c r="B9" s="2">
        <v>5.7</v>
      </c>
      <c r="C9" s="12">
        <f t="shared" si="0"/>
        <v>0.13333333333333333</v>
      </c>
      <c r="D9" s="4">
        <f t="shared" si="1"/>
        <v>-0.73737009898594985</v>
      </c>
      <c r="E9" s="4">
        <f t="shared" si="2"/>
        <v>-0.9943626256974073</v>
      </c>
      <c r="K9" s="11">
        <v>1</v>
      </c>
    </row>
    <row r="10" spans="1:11" x14ac:dyDescent="0.2">
      <c r="A10" s="1">
        <v>5</v>
      </c>
      <c r="B10" s="2">
        <v>5.7166666666666659</v>
      </c>
      <c r="C10" s="12">
        <f t="shared" si="0"/>
        <v>0.16666666666666666</v>
      </c>
      <c r="D10" s="4">
        <f t="shared" si="1"/>
        <v>-0.73244992483791216</v>
      </c>
      <c r="E10" s="4">
        <f t="shared" si="2"/>
        <v>-0.98605478468754759</v>
      </c>
      <c r="K10" s="11">
        <v>1</v>
      </c>
    </row>
    <row r="11" spans="1:11" x14ac:dyDescent="0.2">
      <c r="A11" s="1">
        <v>6</v>
      </c>
      <c r="B11" s="2">
        <v>6.2666666666666675</v>
      </c>
      <c r="C11" s="12">
        <f t="shared" si="0"/>
        <v>0.2</v>
      </c>
      <c r="D11" s="4">
        <f t="shared" si="1"/>
        <v>-0.5700841779526602</v>
      </c>
      <c r="E11" s="4">
        <f t="shared" si="2"/>
        <v>-0.71189603136215929</v>
      </c>
      <c r="K11" s="11">
        <v>1</v>
      </c>
    </row>
    <row r="12" spans="1:11" x14ac:dyDescent="0.2">
      <c r="A12" s="1">
        <v>7</v>
      </c>
      <c r="B12" s="2">
        <v>6.3666666666666671</v>
      </c>
      <c r="C12" s="12">
        <f t="shared" si="0"/>
        <v>0.23333333333333334</v>
      </c>
      <c r="D12" s="4">
        <f t="shared" si="1"/>
        <v>-0.54056313306443282</v>
      </c>
      <c r="E12" s="4">
        <f t="shared" si="2"/>
        <v>-0.66204898530299816</v>
      </c>
      <c r="K12" s="11">
        <v>1</v>
      </c>
    </row>
    <row r="13" spans="1:11" x14ac:dyDescent="0.2">
      <c r="A13" s="1">
        <v>8</v>
      </c>
      <c r="B13" s="2">
        <v>6.3666666666666671</v>
      </c>
      <c r="C13" s="12">
        <f t="shared" si="0"/>
        <v>0.26666666666666666</v>
      </c>
      <c r="D13" s="4">
        <f t="shared" si="1"/>
        <v>-0.54056313306443282</v>
      </c>
      <c r="E13" s="4">
        <f t="shared" si="2"/>
        <v>-0.66204898530299816</v>
      </c>
      <c r="K13" s="11">
        <v>1</v>
      </c>
    </row>
    <row r="14" spans="1:11" x14ac:dyDescent="0.2">
      <c r="A14" s="1">
        <v>9</v>
      </c>
      <c r="B14" s="2">
        <v>6.583333333333333</v>
      </c>
      <c r="C14" s="12">
        <f t="shared" si="0"/>
        <v>0.3</v>
      </c>
      <c r="D14" s="4">
        <f t="shared" si="1"/>
        <v>-0.47660086913993999</v>
      </c>
      <c r="E14" s="4">
        <f t="shared" si="2"/>
        <v>-0.55404705217481565</v>
      </c>
      <c r="K14" s="11">
        <v>1</v>
      </c>
    </row>
    <row r="15" spans="1:11" x14ac:dyDescent="0.2">
      <c r="A15" s="1">
        <v>10</v>
      </c>
      <c r="B15" s="2">
        <v>6.7666666666666666</v>
      </c>
      <c r="C15" s="12">
        <f t="shared" si="0"/>
        <v>0.33333333333333331</v>
      </c>
      <c r="D15" s="4">
        <f t="shared" si="1"/>
        <v>-0.42247895351152276</v>
      </c>
      <c r="E15" s="4">
        <f t="shared" si="2"/>
        <v>-0.46266080106635299</v>
      </c>
      <c r="K15" s="11">
        <v>1</v>
      </c>
    </row>
    <row r="16" spans="1:11" x14ac:dyDescent="0.2">
      <c r="A16" s="1">
        <v>11</v>
      </c>
      <c r="B16" s="2">
        <v>7.1</v>
      </c>
      <c r="C16" s="12">
        <f t="shared" si="0"/>
        <v>0.36666666666666664</v>
      </c>
      <c r="D16" s="4">
        <f t="shared" si="1"/>
        <v>-0.32407547055076436</v>
      </c>
      <c r="E16" s="4">
        <f t="shared" si="2"/>
        <v>-0.29650398086914864</v>
      </c>
      <c r="K16" s="11">
        <v>1</v>
      </c>
    </row>
    <row r="17" spans="1:11" x14ac:dyDescent="0.2">
      <c r="A17" s="1">
        <v>12</v>
      </c>
      <c r="B17" s="2">
        <v>7.25</v>
      </c>
      <c r="C17" s="12">
        <f t="shared" si="0"/>
        <v>0.4</v>
      </c>
      <c r="D17" s="4">
        <f t="shared" si="1"/>
        <v>-0.27979390321842296</v>
      </c>
      <c r="E17" s="4">
        <f t="shared" si="2"/>
        <v>-0.22173341178040645</v>
      </c>
      <c r="K17" s="11">
        <v>1</v>
      </c>
    </row>
    <row r="18" spans="1:11" x14ac:dyDescent="0.2">
      <c r="A18" s="1">
        <v>13</v>
      </c>
      <c r="B18" s="2">
        <v>7.25</v>
      </c>
      <c r="C18" s="12">
        <f t="shared" si="0"/>
        <v>0.43333333333333335</v>
      </c>
      <c r="D18" s="4">
        <f t="shared" si="1"/>
        <v>-0.27979390321842296</v>
      </c>
      <c r="E18" s="4">
        <f t="shared" si="2"/>
        <v>-0.22173341178040645</v>
      </c>
      <c r="K18" s="11">
        <v>1</v>
      </c>
    </row>
    <row r="19" spans="1:11" x14ac:dyDescent="0.2">
      <c r="A19" s="1">
        <v>14</v>
      </c>
      <c r="B19" s="2">
        <v>7.3333333333333321</v>
      </c>
      <c r="C19" s="12">
        <f t="shared" si="0"/>
        <v>0.46666666666666667</v>
      </c>
      <c r="D19" s="4">
        <f t="shared" si="1"/>
        <v>-0.25519303247823366</v>
      </c>
      <c r="E19" s="4">
        <f t="shared" si="2"/>
        <v>-0.18019420673110592</v>
      </c>
      <c r="K19" s="11">
        <v>1</v>
      </c>
    </row>
    <row r="20" spans="1:11" x14ac:dyDescent="0.2">
      <c r="A20" s="1">
        <v>15</v>
      </c>
      <c r="B20" s="2">
        <v>7.55</v>
      </c>
      <c r="C20" s="12">
        <f t="shared" si="0"/>
        <v>0.5</v>
      </c>
      <c r="D20" s="4">
        <f t="shared" si="1"/>
        <v>-0.19123076855374038</v>
      </c>
      <c r="E20" s="4">
        <f t="shared" si="2"/>
        <v>-7.2192273602922491E-2</v>
      </c>
      <c r="K20" s="11">
        <v>1</v>
      </c>
    </row>
    <row r="21" spans="1:11" x14ac:dyDescent="0.2">
      <c r="A21" s="1">
        <v>16</v>
      </c>
      <c r="B21" s="2">
        <v>7.7666666666666666</v>
      </c>
      <c r="C21" s="12">
        <f t="shared" si="0"/>
        <v>0.53333333333333333</v>
      </c>
      <c r="D21" s="4">
        <f t="shared" si="1"/>
        <v>-0.12726850462924733</v>
      </c>
      <c r="E21" s="4">
        <f t="shared" si="2"/>
        <v>3.5809659525260502E-2</v>
      </c>
      <c r="K21" s="11">
        <v>1</v>
      </c>
    </row>
    <row r="22" spans="1:11" x14ac:dyDescent="0.2">
      <c r="A22" s="1">
        <v>17</v>
      </c>
      <c r="B22" s="2">
        <v>7.8833333333333329</v>
      </c>
      <c r="C22" s="12">
        <f t="shared" si="0"/>
        <v>0.56666666666666665</v>
      </c>
      <c r="D22" s="4">
        <f t="shared" si="1"/>
        <v>-9.2827285592981992E-2</v>
      </c>
      <c r="E22" s="4">
        <f t="shared" si="2"/>
        <v>9.396454659428187E-2</v>
      </c>
      <c r="K22" s="11">
        <v>1</v>
      </c>
    </row>
    <row r="23" spans="1:11" x14ac:dyDescent="0.2">
      <c r="A23" s="1">
        <v>18</v>
      </c>
      <c r="B23" s="2">
        <v>7.9666666666666668</v>
      </c>
      <c r="C23" s="12">
        <f t="shared" si="0"/>
        <v>0.6</v>
      </c>
      <c r="D23" s="4">
        <f t="shared" si="1"/>
        <v>-6.8226414852792197E-2</v>
      </c>
      <c r="E23" s="4">
        <f t="shared" si="2"/>
        <v>0.1355037516435833</v>
      </c>
      <c r="K23" s="11">
        <v>1</v>
      </c>
    </row>
    <row r="24" spans="1:11" x14ac:dyDescent="0.2">
      <c r="A24" s="1">
        <v>19</v>
      </c>
      <c r="B24" s="2">
        <v>8.1666666666666661</v>
      </c>
      <c r="C24" s="12">
        <f t="shared" si="0"/>
        <v>0.6333333333333333</v>
      </c>
      <c r="D24" s="4">
        <f t="shared" si="1"/>
        <v>-9.1843250763373203E-3</v>
      </c>
      <c r="E24" s="4">
        <f t="shared" si="2"/>
        <v>0.23519784376190564</v>
      </c>
      <c r="K24" s="11">
        <v>1</v>
      </c>
    </row>
    <row r="25" spans="1:11" x14ac:dyDescent="0.2">
      <c r="A25" s="1">
        <v>20</v>
      </c>
      <c r="B25" s="2">
        <v>8.216666666666665</v>
      </c>
      <c r="C25" s="12">
        <f t="shared" si="0"/>
        <v>0.66666666666666663</v>
      </c>
      <c r="D25" s="4">
        <f t="shared" si="1"/>
        <v>5.5761973677761366E-3</v>
      </c>
      <c r="E25" s="4">
        <f t="shared" si="2"/>
        <v>0.26012136679148579</v>
      </c>
      <c r="K25" s="11">
        <v>1</v>
      </c>
    </row>
    <row r="26" spans="1:11" x14ac:dyDescent="0.2">
      <c r="A26" s="1">
        <v>21</v>
      </c>
      <c r="B26" s="2">
        <v>8.35</v>
      </c>
      <c r="C26" s="12">
        <f t="shared" si="0"/>
        <v>0.7</v>
      </c>
      <c r="D26" s="4">
        <f t="shared" si="1"/>
        <v>4.4937590552079909E-2</v>
      </c>
      <c r="E26" s="4">
        <f t="shared" si="2"/>
        <v>0.32658409487036821</v>
      </c>
      <c r="K26" s="11">
        <v>1</v>
      </c>
    </row>
    <row r="27" spans="1:11" x14ac:dyDescent="0.2">
      <c r="A27" s="1">
        <v>22</v>
      </c>
      <c r="B27" s="2">
        <v>8.5</v>
      </c>
      <c r="C27" s="12">
        <f t="shared" si="0"/>
        <v>0.73333333333333328</v>
      </c>
      <c r="D27" s="4">
        <f t="shared" si="1"/>
        <v>8.9219157884421335E-2</v>
      </c>
      <c r="E27" s="4">
        <f t="shared" si="2"/>
        <v>0.40135466395911046</v>
      </c>
      <c r="K27" s="11">
        <v>1</v>
      </c>
    </row>
    <row r="28" spans="1:11" x14ac:dyDescent="0.2">
      <c r="A28" s="1">
        <v>23</v>
      </c>
      <c r="B28" s="2">
        <v>8.6333333333333346</v>
      </c>
      <c r="C28" s="12">
        <f t="shared" si="0"/>
        <v>0.76666666666666672</v>
      </c>
      <c r="D28" s="4">
        <f t="shared" si="1"/>
        <v>0.1285805510687251</v>
      </c>
      <c r="E28" s="4">
        <f t="shared" si="2"/>
        <v>0.46781739203799289</v>
      </c>
      <c r="K28" s="11">
        <v>1</v>
      </c>
    </row>
    <row r="29" spans="1:11" x14ac:dyDescent="0.2">
      <c r="A29" s="1">
        <v>24</v>
      </c>
      <c r="B29" s="2">
        <v>9.4166666666666661</v>
      </c>
      <c r="C29" s="12">
        <f t="shared" si="0"/>
        <v>0.8</v>
      </c>
      <c r="D29" s="4">
        <f t="shared" si="1"/>
        <v>0.35982873602650695</v>
      </c>
      <c r="E29" s="4">
        <f t="shared" si="2"/>
        <v>0.85828591950142252</v>
      </c>
      <c r="K29" s="11">
        <v>1</v>
      </c>
    </row>
    <row r="30" spans="1:11" x14ac:dyDescent="0.2">
      <c r="A30" s="1">
        <v>25</v>
      </c>
      <c r="B30" s="2">
        <v>9.6</v>
      </c>
      <c r="C30" s="12">
        <f t="shared" si="0"/>
        <v>0.83333333333333337</v>
      </c>
      <c r="D30" s="4">
        <f t="shared" si="1"/>
        <v>0.41395065165492417</v>
      </c>
      <c r="E30" s="4">
        <f t="shared" si="2"/>
        <v>0.94967217060988518</v>
      </c>
      <c r="K30" s="11">
        <v>1</v>
      </c>
    </row>
    <row r="31" spans="1:11" x14ac:dyDescent="0.2">
      <c r="A31" s="1">
        <v>26</v>
      </c>
      <c r="B31" s="2">
        <v>10.466666666666667</v>
      </c>
      <c r="C31" s="12">
        <f t="shared" si="0"/>
        <v>0.8666666666666667</v>
      </c>
      <c r="D31" s="4">
        <f t="shared" si="1"/>
        <v>0.6697997073528964</v>
      </c>
      <c r="E31" s="4">
        <f t="shared" si="2"/>
        <v>1.381679903122617</v>
      </c>
      <c r="K31" s="11">
        <v>1</v>
      </c>
    </row>
    <row r="32" spans="1:11" x14ac:dyDescent="0.2">
      <c r="A32" s="1">
        <v>27</v>
      </c>
      <c r="B32" s="2">
        <v>10.533333333333333</v>
      </c>
      <c r="C32" s="12">
        <f t="shared" si="0"/>
        <v>0.9</v>
      </c>
      <c r="D32" s="4">
        <f t="shared" si="1"/>
        <v>0.68948040394504795</v>
      </c>
      <c r="E32" s="4">
        <f t="shared" si="2"/>
        <v>1.4149112671620578</v>
      </c>
      <c r="K32" s="11">
        <v>1</v>
      </c>
    </row>
    <row r="33" spans="1:11" x14ac:dyDescent="0.2">
      <c r="A33" s="1">
        <v>28</v>
      </c>
      <c r="B33" s="2">
        <v>11.983333333333331</v>
      </c>
      <c r="C33" s="12">
        <f t="shared" si="0"/>
        <v>0.93333333333333335</v>
      </c>
      <c r="D33" s="4">
        <f t="shared" si="1"/>
        <v>1.1175355548243466</v>
      </c>
      <c r="E33" s="4">
        <f t="shared" si="2"/>
        <v>2.1376934350198962</v>
      </c>
      <c r="K33" s="11">
        <v>1</v>
      </c>
    </row>
    <row r="34" spans="1:11" x14ac:dyDescent="0.2">
      <c r="A34" s="1">
        <v>29</v>
      </c>
      <c r="B34" s="2">
        <v>12.15</v>
      </c>
      <c r="C34" s="12">
        <f t="shared" si="0"/>
        <v>0.96666666666666667</v>
      </c>
      <c r="D34" s="4">
        <f t="shared" si="1"/>
        <v>1.1667372963047267</v>
      </c>
      <c r="E34" s="4">
        <f t="shared" si="2"/>
        <v>2.2207718451185001</v>
      </c>
      <c r="K34" s="11">
        <v>1</v>
      </c>
    </row>
    <row r="35" spans="1:11" x14ac:dyDescent="0.2">
      <c r="A35" s="1">
        <v>30</v>
      </c>
      <c r="B35" s="2">
        <v>22.783333333333339</v>
      </c>
      <c r="C35" s="12">
        <f t="shared" si="0"/>
        <v>1</v>
      </c>
      <c r="D35" s="4">
        <f t="shared" si="1"/>
        <v>4.3058084027529233</v>
      </c>
      <c r="E35" s="4">
        <f t="shared" si="2"/>
        <v>7.5211744094093262</v>
      </c>
      <c r="K35" s="11">
        <v>1</v>
      </c>
    </row>
    <row r="36" spans="1:11" x14ac:dyDescent="0.2">
      <c r="A36" s="1" t="s">
        <v>18</v>
      </c>
      <c r="B36" s="3"/>
      <c r="D36" s="1">
        <f t="shared" si="1"/>
        <v>-2.4200696576149197</v>
      </c>
      <c r="E36" s="1">
        <f t="shared" si="2"/>
        <v>-3.8356442510696045</v>
      </c>
    </row>
    <row r="37" spans="1:11" x14ac:dyDescent="0.2">
      <c r="A37" s="1" t="s">
        <v>0</v>
      </c>
      <c r="B37" s="2">
        <f>AVERAGE(B6:B35)</f>
        <v>8.1977777777777767</v>
      </c>
      <c r="D37" s="1">
        <f t="shared" si="1"/>
        <v>0</v>
      </c>
      <c r="E37" s="1">
        <f t="shared" si="2"/>
        <v>0.2507058136469778</v>
      </c>
    </row>
    <row r="38" spans="1:11" x14ac:dyDescent="0.2">
      <c r="A38" s="1" t="s">
        <v>1</v>
      </c>
      <c r="B38" s="2">
        <f>MEDIAN(B6:B35)</f>
        <v>7.6583333333333332</v>
      </c>
      <c r="D38" s="1">
        <f t="shared" si="1"/>
        <v>-0.15924963659149385</v>
      </c>
      <c r="E38" s="1">
        <f t="shared" si="2"/>
        <v>-1.8191307038830991E-2</v>
      </c>
    </row>
    <row r="39" spans="1:11" x14ac:dyDescent="0.2">
      <c r="A39" s="1" t="s">
        <v>2</v>
      </c>
      <c r="B39" s="2">
        <f>STDEV(B6:B35)</f>
        <v>3.3874139746279166</v>
      </c>
      <c r="D39" s="1">
        <f t="shared" si="1"/>
        <v>-1.4200696576149199</v>
      </c>
      <c r="E39" s="1">
        <f t="shared" si="2"/>
        <v>-2.1471184469223585</v>
      </c>
    </row>
    <row r="40" spans="1:11" ht="45" x14ac:dyDescent="0.2">
      <c r="A40" s="6" t="s">
        <v>5</v>
      </c>
      <c r="B40" s="3"/>
      <c r="D40" s="1">
        <f t="shared" si="1"/>
        <v>-2.4200696576149197</v>
      </c>
      <c r="E40" s="1">
        <f t="shared" si="2"/>
        <v>-3.8356442510696045</v>
      </c>
    </row>
    <row r="41" spans="1:11" x14ac:dyDescent="0.2">
      <c r="A41" s="5" t="s">
        <v>6</v>
      </c>
      <c r="B41" s="7"/>
      <c r="D41" s="1">
        <f t="shared" si="1"/>
        <v>-2.4200696576149197</v>
      </c>
      <c r="E41" s="1">
        <f t="shared" si="2"/>
        <v>-3.8356442510696045</v>
      </c>
    </row>
    <row r="42" spans="1:11" x14ac:dyDescent="0.2">
      <c r="A42" s="5" t="s">
        <v>7</v>
      </c>
      <c r="B42" s="7"/>
      <c r="D42" s="1">
        <f t="shared" si="1"/>
        <v>-2.4200696576149197</v>
      </c>
      <c r="E42" s="1">
        <f t="shared" si="2"/>
        <v>-3.8356442510696045</v>
      </c>
    </row>
    <row r="43" spans="1:11" x14ac:dyDescent="0.2">
      <c r="A43" s="5" t="s">
        <v>8</v>
      </c>
      <c r="B43" s="7"/>
      <c r="D43" s="1">
        <f t="shared" si="1"/>
        <v>-2.4200696576149197</v>
      </c>
      <c r="E43" s="1">
        <f t="shared" si="2"/>
        <v>-3.8356442510696045</v>
      </c>
    </row>
    <row r="44" spans="1:11" ht="45" x14ac:dyDescent="0.2">
      <c r="A44" s="6" t="s">
        <v>9</v>
      </c>
      <c r="B44" s="3"/>
      <c r="D44" s="1">
        <f t="shared" si="1"/>
        <v>-2.4200696576149197</v>
      </c>
      <c r="E44" s="1">
        <f t="shared" si="2"/>
        <v>-3.8356442510696045</v>
      </c>
    </row>
    <row r="45" spans="1:11" x14ac:dyDescent="0.2">
      <c r="A45" s="5" t="s">
        <v>6</v>
      </c>
      <c r="B45" s="8"/>
      <c r="D45" s="1">
        <f t="shared" si="1"/>
        <v>-2.4200696576149197</v>
      </c>
      <c r="E45" s="1">
        <f t="shared" si="2"/>
        <v>-3.8356442510696045</v>
      </c>
    </row>
    <row r="46" spans="1:11" x14ac:dyDescent="0.2">
      <c r="A46" s="5" t="s">
        <v>7</v>
      </c>
      <c r="B46" s="8"/>
      <c r="D46" s="1">
        <f t="shared" si="1"/>
        <v>-2.4200696576149197</v>
      </c>
      <c r="E46" s="1">
        <f t="shared" si="2"/>
        <v>-3.8356442510696045</v>
      </c>
    </row>
    <row r="47" spans="1:11" ht="15.75" thickBot="1" x14ac:dyDescent="0.25">
      <c r="A47" s="9" t="s">
        <v>8</v>
      </c>
      <c r="B47" s="10"/>
      <c r="D47" s="1">
        <f t="shared" si="1"/>
        <v>-2.4200696576149197</v>
      </c>
      <c r="E47" s="1">
        <f t="shared" si="2"/>
        <v>-3.8356442510696045</v>
      </c>
    </row>
    <row r="48" spans="1:11" x14ac:dyDescent="0.2">
      <c r="A48" s="1" t="s">
        <v>19</v>
      </c>
      <c r="B48" s="2"/>
      <c r="D48" s="1">
        <f t="shared" si="1"/>
        <v>-2.4200696576149197</v>
      </c>
      <c r="E48" s="1">
        <f t="shared" si="2"/>
        <v>-3.8356442510696045</v>
      </c>
    </row>
    <row r="49" spans="1:5" x14ac:dyDescent="0.2">
      <c r="A49" s="1" t="s">
        <v>0</v>
      </c>
      <c r="B49" s="2">
        <f>AVERAGE(B6:B34)</f>
        <v>7.6948275862068947</v>
      </c>
      <c r="D49" s="1">
        <f t="shared" si="1"/>
        <v>-0.14847615181906651</v>
      </c>
      <c r="E49" s="1">
        <f t="shared" si="2"/>
        <v>0</v>
      </c>
    </row>
    <row r="50" spans="1:5" x14ac:dyDescent="0.2">
      <c r="A50" s="1" t="s">
        <v>1</v>
      </c>
      <c r="B50" s="2">
        <f>MEDIAN(B6:B34)</f>
        <v>7.55</v>
      </c>
      <c r="D50" s="1">
        <f t="shared" si="1"/>
        <v>-0.19123076855374038</v>
      </c>
      <c r="E50" s="1">
        <f t="shared" si="2"/>
        <v>-7.2192273602922491E-2</v>
      </c>
    </row>
    <row r="51" spans="1:5" x14ac:dyDescent="0.2">
      <c r="B51" s="2"/>
    </row>
    <row r="52" spans="1:5" x14ac:dyDescent="0.2">
      <c r="A52" s="1" t="s">
        <v>2</v>
      </c>
      <c r="B52" s="2">
        <f>STDEV(B6:B34)</f>
        <v>2.0061369309891348</v>
      </c>
    </row>
    <row r="53" spans="1:5" ht="45" x14ac:dyDescent="0.2">
      <c r="A53" s="6" t="s">
        <v>5</v>
      </c>
      <c r="B53" s="2"/>
    </row>
    <row r="54" spans="1:5" x14ac:dyDescent="0.2">
      <c r="A54" s="5" t="s">
        <v>6</v>
      </c>
      <c r="B54" s="7">
        <v>22</v>
      </c>
    </row>
    <row r="55" spans="1:5" x14ac:dyDescent="0.2">
      <c r="A55" s="5" t="s">
        <v>7</v>
      </c>
      <c r="B55" s="7">
        <v>27</v>
      </c>
    </row>
    <row r="56" spans="1:5" x14ac:dyDescent="0.2">
      <c r="A56" s="5" t="s">
        <v>8</v>
      </c>
      <c r="B56" s="7">
        <v>29</v>
      </c>
    </row>
    <row r="57" spans="1:5" ht="45" x14ac:dyDescent="0.2">
      <c r="A57" s="6" t="s">
        <v>9</v>
      </c>
      <c r="B57" s="3"/>
    </row>
    <row r="58" spans="1:5" x14ac:dyDescent="0.2">
      <c r="A58" s="5" t="s">
        <v>6</v>
      </c>
      <c r="B58" s="8">
        <f>B54/29</f>
        <v>0.75862068965517238</v>
      </c>
    </row>
    <row r="59" spans="1:5" x14ac:dyDescent="0.2">
      <c r="A59" s="5" t="s">
        <v>7</v>
      </c>
      <c r="B59" s="8">
        <f>B55/29</f>
        <v>0.93103448275862066</v>
      </c>
    </row>
    <row r="60" spans="1:5" x14ac:dyDescent="0.2">
      <c r="A60" s="5" t="s">
        <v>8</v>
      </c>
      <c r="B60" s="8">
        <f>B56/29</f>
        <v>1</v>
      </c>
    </row>
  </sheetData>
  <phoneticPr fontId="2" type="noConversion"/>
  <pageMargins left="0.75" right="0.21875" top="0.51" bottom="0.5" header="0.5" footer="0.5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39" zoomScale="75" zoomScaleNormal="75" zoomScalePageLayoutView="85" workbookViewId="0">
      <selection activeCell="P50" sqref="P50"/>
    </sheetView>
  </sheetViews>
  <sheetFormatPr defaultColWidth="10.28515625" defaultRowHeight="15" x14ac:dyDescent="0.2"/>
  <cols>
    <col min="1" max="1" width="10.28515625" style="1"/>
    <col min="2" max="2" width="11.28515625" style="1" customWidth="1"/>
    <col min="3" max="3" width="7" style="1" bestFit="1" customWidth="1"/>
    <col min="4" max="16384" width="10.28515625" style="1"/>
  </cols>
  <sheetData>
    <row r="1" spans="1:13" x14ac:dyDescent="0.2">
      <c r="E1" s="1" t="s">
        <v>20</v>
      </c>
    </row>
    <row r="2" spans="1:13" x14ac:dyDescent="0.2">
      <c r="A2" s="1" t="s">
        <v>11</v>
      </c>
    </row>
    <row r="3" spans="1:13" x14ac:dyDescent="0.2">
      <c r="A3" s="1" t="s">
        <v>4</v>
      </c>
    </row>
    <row r="4" spans="1:13" x14ac:dyDescent="0.2">
      <c r="B4" s="1" t="s">
        <v>10</v>
      </c>
    </row>
    <row r="5" spans="1:13" x14ac:dyDescent="0.2">
      <c r="A5" s="1" t="s">
        <v>15</v>
      </c>
      <c r="B5" s="1" t="s">
        <v>3</v>
      </c>
      <c r="C5" s="1" t="s">
        <v>14</v>
      </c>
      <c r="D5" s="1" t="s">
        <v>16</v>
      </c>
      <c r="E5" s="1" t="s">
        <v>17</v>
      </c>
      <c r="M5" s="13" t="s">
        <v>12</v>
      </c>
    </row>
    <row r="6" spans="1:13" x14ac:dyDescent="0.2">
      <c r="A6" s="1">
        <v>1</v>
      </c>
      <c r="B6" s="2">
        <v>3.7166666666666663</v>
      </c>
      <c r="C6" s="12">
        <f>A6/30</f>
        <v>3.3333333333333333E-2</v>
      </c>
      <c r="D6" s="4">
        <f>(B6-$B$37)/$B$39</f>
        <v>-1.3228708226024628</v>
      </c>
      <c r="E6" s="4">
        <f>(B6-$B$49)/$B$52</f>
        <v>-1.9829957058707743</v>
      </c>
      <c r="G6" s="1" t="s">
        <v>21</v>
      </c>
      <c r="M6" s="1">
        <v>1</v>
      </c>
    </row>
    <row r="7" spans="1:13" x14ac:dyDescent="0.2">
      <c r="A7" s="1">
        <v>2</v>
      </c>
      <c r="B7" s="2">
        <v>4.45</v>
      </c>
      <c r="C7" s="12">
        <f t="shared" ref="C7:C50" si="0">A7/30</f>
        <v>6.6666666666666666E-2</v>
      </c>
      <c r="D7" s="4">
        <f t="shared" ref="D7:D50" si="1">(B7-$B$37)/$B$39</f>
        <v>-1.1063831600887941</v>
      </c>
      <c r="E7" s="4">
        <f t="shared" ref="E7:E50" si="2">(B7-$B$49)/$B$52</f>
        <v>-1.6174507014369242</v>
      </c>
      <c r="G7" s="1" t="s">
        <v>22</v>
      </c>
      <c r="J7" s="1" t="s">
        <v>28</v>
      </c>
      <c r="M7" s="1">
        <v>1</v>
      </c>
    </row>
    <row r="8" spans="1:13" x14ac:dyDescent="0.2">
      <c r="A8" s="1">
        <v>3</v>
      </c>
      <c r="B8" s="2">
        <v>5.0999999999999996</v>
      </c>
      <c r="C8" s="12">
        <f t="shared" si="0"/>
        <v>0.1</v>
      </c>
      <c r="D8" s="4">
        <f t="shared" si="1"/>
        <v>-0.91449636831531522</v>
      </c>
      <c r="E8" s="4">
        <f t="shared" si="2"/>
        <v>-1.2934449020523757</v>
      </c>
      <c r="G8" s="1" t="s">
        <v>23</v>
      </c>
      <c r="H8" s="1">
        <v>0</v>
      </c>
      <c r="I8" s="1">
        <f>QUARTILE($B$6:$B$35,H8)</f>
        <v>3.7166666666666663</v>
      </c>
      <c r="J8" s="1">
        <v>1.05</v>
      </c>
      <c r="M8" s="1">
        <v>1</v>
      </c>
    </row>
    <row r="9" spans="1:13" x14ac:dyDescent="0.2">
      <c r="A9" s="1">
        <v>4</v>
      </c>
      <c r="B9" s="2">
        <v>5.7</v>
      </c>
      <c r="C9" s="12">
        <f t="shared" si="0"/>
        <v>0.13333333333333333</v>
      </c>
      <c r="D9" s="4">
        <f t="shared" si="1"/>
        <v>-0.73737009898594985</v>
      </c>
      <c r="E9" s="4">
        <f t="shared" si="2"/>
        <v>-0.9943626256974073</v>
      </c>
      <c r="G9" s="1" t="s">
        <v>24</v>
      </c>
      <c r="H9" s="1">
        <v>1</v>
      </c>
      <c r="I9" s="1">
        <f t="shared" ref="I9:I12" si="3">QUARTILE($B$6:$B$35,H9)</f>
        <v>6.4208333333333334</v>
      </c>
      <c r="J9" s="1">
        <v>1.05</v>
      </c>
      <c r="M9" s="1">
        <v>1</v>
      </c>
    </row>
    <row r="10" spans="1:13" x14ac:dyDescent="0.2">
      <c r="A10" s="1">
        <v>5</v>
      </c>
      <c r="B10" s="2">
        <v>5.7166666666666659</v>
      </c>
      <c r="C10" s="12">
        <f t="shared" si="0"/>
        <v>0.16666666666666666</v>
      </c>
      <c r="D10" s="4">
        <f t="shared" si="1"/>
        <v>-0.73244992483791216</v>
      </c>
      <c r="E10" s="4">
        <f t="shared" si="2"/>
        <v>-0.98605478468754759</v>
      </c>
      <c r="G10" s="1" t="s">
        <v>25</v>
      </c>
      <c r="H10" s="1">
        <v>2</v>
      </c>
      <c r="I10" s="1">
        <f t="shared" si="3"/>
        <v>7.6583333333333332</v>
      </c>
      <c r="J10" s="1">
        <v>1.05</v>
      </c>
      <c r="M10" s="1">
        <v>1</v>
      </c>
    </row>
    <row r="11" spans="1:13" x14ac:dyDescent="0.2">
      <c r="A11" s="1">
        <v>6</v>
      </c>
      <c r="B11" s="2">
        <v>6.2666666666666675</v>
      </c>
      <c r="C11" s="12">
        <f t="shared" si="0"/>
        <v>0.2</v>
      </c>
      <c r="D11" s="4">
        <f t="shared" si="1"/>
        <v>-0.5700841779526602</v>
      </c>
      <c r="E11" s="4">
        <f t="shared" si="2"/>
        <v>-0.71189603136215929</v>
      </c>
      <c r="G11" s="1" t="s">
        <v>26</v>
      </c>
      <c r="H11" s="1">
        <v>3</v>
      </c>
      <c r="I11" s="1">
        <f t="shared" si="3"/>
        <v>8.6000000000000014</v>
      </c>
      <c r="J11" s="1">
        <v>1.05</v>
      </c>
      <c r="M11" s="1">
        <v>1</v>
      </c>
    </row>
    <row r="12" spans="1:13" x14ac:dyDescent="0.2">
      <c r="A12" s="1">
        <v>7</v>
      </c>
      <c r="B12" s="2">
        <v>6.3666666666666671</v>
      </c>
      <c r="C12" s="12">
        <f t="shared" si="0"/>
        <v>0.23333333333333334</v>
      </c>
      <c r="D12" s="4">
        <f t="shared" si="1"/>
        <v>-0.54056313306443282</v>
      </c>
      <c r="E12" s="4">
        <f t="shared" si="2"/>
        <v>-0.66204898530299816</v>
      </c>
      <c r="G12" s="1" t="s">
        <v>27</v>
      </c>
      <c r="H12" s="1">
        <v>4</v>
      </c>
      <c r="I12" s="1">
        <f t="shared" si="3"/>
        <v>22.783333333333339</v>
      </c>
      <c r="J12" s="1">
        <v>1.05</v>
      </c>
      <c r="M12" s="1">
        <v>1</v>
      </c>
    </row>
    <row r="13" spans="1:13" x14ac:dyDescent="0.2">
      <c r="A13" s="1">
        <v>8</v>
      </c>
      <c r="B13" s="2">
        <v>6.3666666666666671</v>
      </c>
      <c r="C13" s="12">
        <f t="shared" si="0"/>
        <v>0.26666666666666666</v>
      </c>
      <c r="D13" s="4">
        <f t="shared" si="1"/>
        <v>-0.54056313306443282</v>
      </c>
      <c r="E13" s="4">
        <f t="shared" si="2"/>
        <v>-0.66204898530299816</v>
      </c>
      <c r="M13" s="1">
        <v>1</v>
      </c>
    </row>
    <row r="14" spans="1:13" x14ac:dyDescent="0.2">
      <c r="A14" s="1">
        <v>9</v>
      </c>
      <c r="B14" s="2">
        <v>6.583333333333333</v>
      </c>
      <c r="C14" s="12">
        <f t="shared" si="0"/>
        <v>0.3</v>
      </c>
      <c r="D14" s="4">
        <f t="shared" si="1"/>
        <v>-0.47660086913993999</v>
      </c>
      <c r="E14" s="4">
        <f t="shared" si="2"/>
        <v>-0.55404705217481565</v>
      </c>
      <c r="M14" s="1">
        <v>1</v>
      </c>
    </row>
    <row r="15" spans="1:13" x14ac:dyDescent="0.2">
      <c r="A15" s="1">
        <v>10</v>
      </c>
      <c r="B15" s="2">
        <v>6.7666666666666666</v>
      </c>
      <c r="C15" s="12">
        <f t="shared" si="0"/>
        <v>0.33333333333333331</v>
      </c>
      <c r="D15" s="4">
        <f t="shared" si="1"/>
        <v>-0.42247895351152276</v>
      </c>
      <c r="E15" s="4">
        <f t="shared" si="2"/>
        <v>-0.46266080106635299</v>
      </c>
      <c r="G15" s="1" t="s">
        <v>29</v>
      </c>
      <c r="M15" s="1">
        <v>1</v>
      </c>
    </row>
    <row r="16" spans="1:13" x14ac:dyDescent="0.2">
      <c r="A16" s="1">
        <v>11</v>
      </c>
      <c r="B16" s="2">
        <v>7.1</v>
      </c>
      <c r="C16" s="12">
        <f t="shared" si="0"/>
        <v>0.36666666666666664</v>
      </c>
      <c r="D16" s="4">
        <f t="shared" si="1"/>
        <v>-0.32407547055076436</v>
      </c>
      <c r="E16" s="4">
        <f t="shared" si="2"/>
        <v>-0.29650398086914864</v>
      </c>
      <c r="G16" s="1" t="s">
        <v>30</v>
      </c>
      <c r="H16" s="1" t="s">
        <v>31</v>
      </c>
      <c r="I16" s="1" t="s">
        <v>32</v>
      </c>
      <c r="J16" s="1" t="s">
        <v>33</v>
      </c>
      <c r="K16" s="1" t="s">
        <v>34</v>
      </c>
      <c r="M16" s="1">
        <v>1</v>
      </c>
    </row>
    <row r="17" spans="1:13" x14ac:dyDescent="0.2">
      <c r="A17" s="1">
        <v>12</v>
      </c>
      <c r="B17" s="2">
        <v>7.25</v>
      </c>
      <c r="C17" s="12">
        <f t="shared" si="0"/>
        <v>0.4</v>
      </c>
      <c r="D17" s="4">
        <f t="shared" si="1"/>
        <v>-0.27979390321842296</v>
      </c>
      <c r="E17" s="4">
        <f t="shared" si="2"/>
        <v>-0.22173341178040645</v>
      </c>
      <c r="G17" s="1">
        <v>0</v>
      </c>
      <c r="H17" s="1">
        <f>G18</f>
        <v>1</v>
      </c>
      <c r="I17" s="1" t="str">
        <f>G17&amp;" to &lt;"&amp;H17</f>
        <v>0 to &lt;1</v>
      </c>
      <c r="J17" s="14">
        <f>COUNTIF($B$6:$B$35,"&lt;"&amp;H17)/COUNT($B$6:$B$35)</f>
        <v>0</v>
      </c>
      <c r="K17" s="15">
        <f>J17</f>
        <v>0</v>
      </c>
      <c r="M17" s="1">
        <v>1</v>
      </c>
    </row>
    <row r="18" spans="1:13" x14ac:dyDescent="0.2">
      <c r="A18" s="1">
        <v>13</v>
      </c>
      <c r="B18" s="2">
        <v>7.25</v>
      </c>
      <c r="C18" s="12">
        <f t="shared" si="0"/>
        <v>0.43333333333333335</v>
      </c>
      <c r="D18" s="4">
        <f t="shared" si="1"/>
        <v>-0.27979390321842296</v>
      </c>
      <c r="E18" s="4">
        <f t="shared" si="2"/>
        <v>-0.22173341178040645</v>
      </c>
      <c r="G18" s="1">
        <v>1</v>
      </c>
      <c r="H18" s="1">
        <f t="shared" ref="H18:H40" si="4">G19</f>
        <v>2</v>
      </c>
      <c r="I18" s="1" t="str">
        <f t="shared" ref="I18:I40" si="5">G18&amp;" to &lt;"&amp;H18</f>
        <v>1 to &lt;2</v>
      </c>
      <c r="J18" s="14">
        <f t="shared" ref="J18:J40" si="6">COUNTIF($B$6:$B$35,"&lt;"&amp;H18)/COUNT($B$6:$B$35)</f>
        <v>0</v>
      </c>
      <c r="K18" s="15">
        <f>J18-J17</f>
        <v>0</v>
      </c>
      <c r="M18" s="1">
        <v>1</v>
      </c>
    </row>
    <row r="19" spans="1:13" x14ac:dyDescent="0.2">
      <c r="A19" s="1">
        <v>14</v>
      </c>
      <c r="B19" s="2">
        <v>7.3333333333333321</v>
      </c>
      <c r="C19" s="12">
        <f t="shared" si="0"/>
        <v>0.46666666666666667</v>
      </c>
      <c r="D19" s="4">
        <f t="shared" si="1"/>
        <v>-0.25519303247823366</v>
      </c>
      <c r="E19" s="4">
        <f t="shared" si="2"/>
        <v>-0.18019420673110592</v>
      </c>
      <c r="G19" s="1">
        <v>2</v>
      </c>
      <c r="H19" s="1">
        <f t="shared" si="4"/>
        <v>3</v>
      </c>
      <c r="I19" s="1" t="str">
        <f t="shared" si="5"/>
        <v>2 to &lt;3</v>
      </c>
      <c r="J19" s="14">
        <f t="shared" si="6"/>
        <v>0</v>
      </c>
      <c r="K19" s="15">
        <f t="shared" ref="K19:K40" si="7">J19-J18</f>
        <v>0</v>
      </c>
      <c r="M19" s="1">
        <v>1</v>
      </c>
    </row>
    <row r="20" spans="1:13" x14ac:dyDescent="0.2">
      <c r="A20" s="1">
        <v>15</v>
      </c>
      <c r="B20" s="2">
        <v>7.55</v>
      </c>
      <c r="C20" s="12">
        <f t="shared" si="0"/>
        <v>0.5</v>
      </c>
      <c r="D20" s="4">
        <f t="shared" si="1"/>
        <v>-0.19123076855374038</v>
      </c>
      <c r="E20" s="4">
        <f t="shared" si="2"/>
        <v>-7.2192273602922491E-2</v>
      </c>
      <c r="G20" s="1">
        <v>3</v>
      </c>
      <c r="H20" s="1">
        <f t="shared" si="4"/>
        <v>4</v>
      </c>
      <c r="I20" s="1" t="str">
        <f t="shared" si="5"/>
        <v>3 to &lt;4</v>
      </c>
      <c r="J20" s="14">
        <f t="shared" si="6"/>
        <v>3.3333333333333333E-2</v>
      </c>
      <c r="K20" s="15">
        <f t="shared" si="7"/>
        <v>3.3333333333333333E-2</v>
      </c>
      <c r="M20" s="1">
        <v>1</v>
      </c>
    </row>
    <row r="21" spans="1:13" x14ac:dyDescent="0.2">
      <c r="A21" s="1">
        <v>16</v>
      </c>
      <c r="B21" s="2">
        <v>7.7666666666666666</v>
      </c>
      <c r="C21" s="12">
        <f t="shared" si="0"/>
        <v>0.53333333333333333</v>
      </c>
      <c r="D21" s="4">
        <f t="shared" si="1"/>
        <v>-0.12726850462924733</v>
      </c>
      <c r="E21" s="4">
        <f t="shared" si="2"/>
        <v>3.5809659525260502E-2</v>
      </c>
      <c r="G21" s="1">
        <v>4</v>
      </c>
      <c r="H21" s="1">
        <f t="shared" si="4"/>
        <v>5</v>
      </c>
      <c r="I21" s="1" t="str">
        <f t="shared" si="5"/>
        <v>4 to &lt;5</v>
      </c>
      <c r="J21" s="14">
        <f t="shared" si="6"/>
        <v>6.6666666666666666E-2</v>
      </c>
      <c r="K21" s="15">
        <f t="shared" si="7"/>
        <v>3.3333333333333333E-2</v>
      </c>
      <c r="M21" s="1">
        <v>1</v>
      </c>
    </row>
    <row r="22" spans="1:13" x14ac:dyDescent="0.2">
      <c r="A22" s="1">
        <v>17</v>
      </c>
      <c r="B22" s="2">
        <v>7.8833333333333329</v>
      </c>
      <c r="C22" s="12">
        <f t="shared" si="0"/>
        <v>0.56666666666666665</v>
      </c>
      <c r="D22" s="4">
        <f t="shared" si="1"/>
        <v>-9.2827285592981992E-2</v>
      </c>
      <c r="E22" s="4">
        <f t="shared" si="2"/>
        <v>9.396454659428187E-2</v>
      </c>
      <c r="G22" s="1">
        <v>5</v>
      </c>
      <c r="H22" s="1">
        <f t="shared" si="4"/>
        <v>6</v>
      </c>
      <c r="I22" s="1" t="str">
        <f t="shared" si="5"/>
        <v>5 to &lt;6</v>
      </c>
      <c r="J22" s="14">
        <f t="shared" si="6"/>
        <v>0.16666666666666666</v>
      </c>
      <c r="K22" s="15">
        <f t="shared" si="7"/>
        <v>9.9999999999999992E-2</v>
      </c>
      <c r="M22" s="1">
        <v>1</v>
      </c>
    </row>
    <row r="23" spans="1:13" x14ac:dyDescent="0.2">
      <c r="A23" s="1">
        <v>18</v>
      </c>
      <c r="B23" s="2">
        <v>7.9666666666666668</v>
      </c>
      <c r="C23" s="12">
        <f t="shared" si="0"/>
        <v>0.6</v>
      </c>
      <c r="D23" s="4">
        <f t="shared" si="1"/>
        <v>-6.8226414852792197E-2</v>
      </c>
      <c r="E23" s="4">
        <f t="shared" si="2"/>
        <v>0.1355037516435833</v>
      </c>
      <c r="G23" s="1">
        <v>6</v>
      </c>
      <c r="H23" s="1">
        <f t="shared" si="4"/>
        <v>7</v>
      </c>
      <c r="I23" s="1" t="str">
        <f t="shared" si="5"/>
        <v>6 to &lt;7</v>
      </c>
      <c r="J23" s="14">
        <f t="shared" si="6"/>
        <v>0.33333333333333331</v>
      </c>
      <c r="K23" s="15">
        <f t="shared" si="7"/>
        <v>0.16666666666666666</v>
      </c>
      <c r="M23" s="1">
        <v>1</v>
      </c>
    </row>
    <row r="24" spans="1:13" x14ac:dyDescent="0.2">
      <c r="A24" s="1">
        <v>19</v>
      </c>
      <c r="B24" s="2">
        <v>8.1666666666666661</v>
      </c>
      <c r="C24" s="12">
        <f t="shared" si="0"/>
        <v>0.6333333333333333</v>
      </c>
      <c r="D24" s="4">
        <f t="shared" si="1"/>
        <v>-9.1843250763373203E-3</v>
      </c>
      <c r="E24" s="4">
        <f t="shared" si="2"/>
        <v>0.23519784376190564</v>
      </c>
      <c r="G24" s="1">
        <v>7</v>
      </c>
      <c r="H24" s="1">
        <f t="shared" si="4"/>
        <v>8</v>
      </c>
      <c r="I24" s="1" t="str">
        <f t="shared" si="5"/>
        <v>7 to &lt;8</v>
      </c>
      <c r="J24" s="14">
        <f t="shared" si="6"/>
        <v>0.6</v>
      </c>
      <c r="K24" s="15">
        <f t="shared" si="7"/>
        <v>0.26666666666666666</v>
      </c>
      <c r="M24" s="1">
        <v>1</v>
      </c>
    </row>
    <row r="25" spans="1:13" x14ac:dyDescent="0.2">
      <c r="A25" s="1">
        <v>20</v>
      </c>
      <c r="B25" s="2">
        <v>8.216666666666665</v>
      </c>
      <c r="C25" s="12">
        <f t="shared" si="0"/>
        <v>0.66666666666666663</v>
      </c>
      <c r="D25" s="4">
        <f t="shared" si="1"/>
        <v>5.5761973677761366E-3</v>
      </c>
      <c r="E25" s="4">
        <f t="shared" si="2"/>
        <v>0.26012136679148579</v>
      </c>
      <c r="G25" s="1">
        <v>8</v>
      </c>
      <c r="H25" s="1">
        <f t="shared" si="4"/>
        <v>9</v>
      </c>
      <c r="I25" s="1" t="str">
        <f t="shared" si="5"/>
        <v>8 to &lt;9</v>
      </c>
      <c r="J25" s="14">
        <f t="shared" si="6"/>
        <v>0.76666666666666672</v>
      </c>
      <c r="K25" s="15">
        <f t="shared" si="7"/>
        <v>0.16666666666666674</v>
      </c>
      <c r="M25" s="1">
        <v>1</v>
      </c>
    </row>
    <row r="26" spans="1:13" x14ac:dyDescent="0.2">
      <c r="A26" s="1">
        <v>21</v>
      </c>
      <c r="B26" s="2">
        <v>8.35</v>
      </c>
      <c r="C26" s="12">
        <f t="shared" si="0"/>
        <v>0.7</v>
      </c>
      <c r="D26" s="4">
        <f t="shared" si="1"/>
        <v>4.4937590552079909E-2</v>
      </c>
      <c r="E26" s="4">
        <f t="shared" si="2"/>
        <v>0.32658409487036821</v>
      </c>
      <c r="G26" s="1">
        <v>9</v>
      </c>
      <c r="H26" s="1">
        <f t="shared" si="4"/>
        <v>10</v>
      </c>
      <c r="I26" s="1" t="str">
        <f t="shared" si="5"/>
        <v>9 to &lt;10</v>
      </c>
      <c r="J26" s="14">
        <f t="shared" si="6"/>
        <v>0.83333333333333337</v>
      </c>
      <c r="K26" s="15">
        <f t="shared" si="7"/>
        <v>6.6666666666666652E-2</v>
      </c>
      <c r="M26" s="1">
        <v>1</v>
      </c>
    </row>
    <row r="27" spans="1:13" x14ac:dyDescent="0.2">
      <c r="A27" s="1">
        <v>22</v>
      </c>
      <c r="B27" s="2">
        <v>8.5</v>
      </c>
      <c r="C27" s="12">
        <f t="shared" si="0"/>
        <v>0.73333333333333328</v>
      </c>
      <c r="D27" s="4">
        <f t="shared" si="1"/>
        <v>8.9219157884421335E-2</v>
      </c>
      <c r="E27" s="4">
        <f t="shared" si="2"/>
        <v>0.40135466395911046</v>
      </c>
      <c r="G27" s="1">
        <v>10</v>
      </c>
      <c r="H27" s="1">
        <f t="shared" si="4"/>
        <v>11</v>
      </c>
      <c r="I27" s="1" t="str">
        <f t="shared" si="5"/>
        <v>10 to &lt;11</v>
      </c>
      <c r="J27" s="14">
        <f t="shared" si="6"/>
        <v>0.9</v>
      </c>
      <c r="K27" s="15">
        <f t="shared" si="7"/>
        <v>6.6666666666666652E-2</v>
      </c>
      <c r="M27" s="1">
        <v>1</v>
      </c>
    </row>
    <row r="28" spans="1:13" x14ac:dyDescent="0.2">
      <c r="A28" s="1">
        <v>23</v>
      </c>
      <c r="B28" s="2">
        <v>8.6333333333333346</v>
      </c>
      <c r="C28" s="12">
        <f t="shared" si="0"/>
        <v>0.76666666666666672</v>
      </c>
      <c r="D28" s="4">
        <f t="shared" si="1"/>
        <v>0.1285805510687251</v>
      </c>
      <c r="E28" s="4">
        <f t="shared" si="2"/>
        <v>0.46781739203799289</v>
      </c>
      <c r="G28" s="1">
        <v>11</v>
      </c>
      <c r="H28" s="1">
        <f t="shared" si="4"/>
        <v>12</v>
      </c>
      <c r="I28" s="1" t="str">
        <f t="shared" si="5"/>
        <v>11 to &lt;12</v>
      </c>
      <c r="J28" s="14">
        <f t="shared" si="6"/>
        <v>0.93333333333333335</v>
      </c>
      <c r="K28" s="15">
        <f t="shared" si="7"/>
        <v>3.3333333333333326E-2</v>
      </c>
      <c r="M28" s="1">
        <v>1</v>
      </c>
    </row>
    <row r="29" spans="1:13" x14ac:dyDescent="0.2">
      <c r="A29" s="1">
        <v>24</v>
      </c>
      <c r="B29" s="2">
        <v>9.4166666666666661</v>
      </c>
      <c r="C29" s="12">
        <f t="shared" si="0"/>
        <v>0.8</v>
      </c>
      <c r="D29" s="4">
        <f t="shared" si="1"/>
        <v>0.35982873602650695</v>
      </c>
      <c r="E29" s="4">
        <f t="shared" si="2"/>
        <v>0.85828591950142252</v>
      </c>
      <c r="G29" s="1">
        <v>12</v>
      </c>
      <c r="H29" s="1">
        <f t="shared" si="4"/>
        <v>13</v>
      </c>
      <c r="I29" s="1" t="str">
        <f t="shared" si="5"/>
        <v>12 to &lt;13</v>
      </c>
      <c r="J29" s="14">
        <f t="shared" si="6"/>
        <v>0.96666666666666667</v>
      </c>
      <c r="K29" s="15">
        <f t="shared" si="7"/>
        <v>3.3333333333333326E-2</v>
      </c>
      <c r="M29" s="1">
        <v>1</v>
      </c>
    </row>
    <row r="30" spans="1:13" x14ac:dyDescent="0.2">
      <c r="A30" s="1">
        <v>25</v>
      </c>
      <c r="B30" s="2">
        <v>9.6</v>
      </c>
      <c r="C30" s="12">
        <f t="shared" si="0"/>
        <v>0.83333333333333337</v>
      </c>
      <c r="D30" s="4">
        <f t="shared" si="1"/>
        <v>0.41395065165492417</v>
      </c>
      <c r="E30" s="4">
        <f t="shared" si="2"/>
        <v>0.94967217060988518</v>
      </c>
      <c r="G30" s="1">
        <v>13</v>
      </c>
      <c r="H30" s="1">
        <f t="shared" si="4"/>
        <v>14</v>
      </c>
      <c r="I30" s="1" t="str">
        <f t="shared" si="5"/>
        <v>13 to &lt;14</v>
      </c>
      <c r="J30" s="14">
        <f t="shared" si="6"/>
        <v>0.96666666666666667</v>
      </c>
      <c r="K30" s="15">
        <f t="shared" si="7"/>
        <v>0</v>
      </c>
      <c r="M30" s="1">
        <v>1</v>
      </c>
    </row>
    <row r="31" spans="1:13" x14ac:dyDescent="0.2">
      <c r="A31" s="1">
        <v>26</v>
      </c>
      <c r="B31" s="2">
        <v>10.466666666666667</v>
      </c>
      <c r="C31" s="12">
        <f t="shared" si="0"/>
        <v>0.8666666666666667</v>
      </c>
      <c r="D31" s="4">
        <f t="shared" si="1"/>
        <v>0.6697997073528964</v>
      </c>
      <c r="E31" s="4">
        <f t="shared" si="2"/>
        <v>1.381679903122617</v>
      </c>
      <c r="G31" s="1">
        <v>14</v>
      </c>
      <c r="H31" s="1">
        <f t="shared" si="4"/>
        <v>15</v>
      </c>
      <c r="I31" s="1" t="str">
        <f t="shared" si="5"/>
        <v>14 to &lt;15</v>
      </c>
      <c r="J31" s="14">
        <f t="shared" si="6"/>
        <v>0.96666666666666667</v>
      </c>
      <c r="K31" s="15">
        <f t="shared" si="7"/>
        <v>0</v>
      </c>
      <c r="M31" s="1">
        <v>1</v>
      </c>
    </row>
    <row r="32" spans="1:13" x14ac:dyDescent="0.2">
      <c r="A32" s="1">
        <v>27</v>
      </c>
      <c r="B32" s="2">
        <v>10.533333333333333</v>
      </c>
      <c r="C32" s="12">
        <f t="shared" si="0"/>
        <v>0.9</v>
      </c>
      <c r="D32" s="4">
        <f t="shared" si="1"/>
        <v>0.68948040394504795</v>
      </c>
      <c r="E32" s="4">
        <f t="shared" si="2"/>
        <v>1.4149112671620578</v>
      </c>
      <c r="G32" s="1">
        <v>15</v>
      </c>
      <c r="H32" s="1">
        <f t="shared" si="4"/>
        <v>16</v>
      </c>
      <c r="I32" s="1" t="str">
        <f t="shared" si="5"/>
        <v>15 to &lt;16</v>
      </c>
      <c r="J32" s="14">
        <f t="shared" si="6"/>
        <v>0.96666666666666667</v>
      </c>
      <c r="K32" s="15">
        <f t="shared" si="7"/>
        <v>0</v>
      </c>
      <c r="M32" s="1">
        <v>1</v>
      </c>
    </row>
    <row r="33" spans="1:13" x14ac:dyDescent="0.2">
      <c r="A33" s="1">
        <v>28</v>
      </c>
      <c r="B33" s="2">
        <v>11.983333333333331</v>
      </c>
      <c r="C33" s="12">
        <f t="shared" si="0"/>
        <v>0.93333333333333335</v>
      </c>
      <c r="D33" s="4">
        <f t="shared" si="1"/>
        <v>1.1175355548243466</v>
      </c>
      <c r="E33" s="4">
        <f t="shared" si="2"/>
        <v>2.1376934350198962</v>
      </c>
      <c r="G33" s="1">
        <v>16</v>
      </c>
      <c r="H33" s="1">
        <f t="shared" si="4"/>
        <v>17</v>
      </c>
      <c r="I33" s="1" t="str">
        <f t="shared" si="5"/>
        <v>16 to &lt;17</v>
      </c>
      <c r="J33" s="14">
        <f t="shared" si="6"/>
        <v>0.96666666666666667</v>
      </c>
      <c r="K33" s="15">
        <f t="shared" si="7"/>
        <v>0</v>
      </c>
      <c r="M33" s="1">
        <v>1</v>
      </c>
    </row>
    <row r="34" spans="1:13" x14ac:dyDescent="0.2">
      <c r="A34" s="1">
        <v>29</v>
      </c>
      <c r="B34" s="2">
        <v>12.15</v>
      </c>
      <c r="C34" s="12">
        <f t="shared" si="0"/>
        <v>0.96666666666666667</v>
      </c>
      <c r="D34" s="4">
        <f t="shared" si="1"/>
        <v>1.1667372963047267</v>
      </c>
      <c r="E34" s="4">
        <f t="shared" si="2"/>
        <v>2.2207718451185001</v>
      </c>
      <c r="G34" s="1">
        <v>17</v>
      </c>
      <c r="H34" s="1">
        <f t="shared" si="4"/>
        <v>18</v>
      </c>
      <c r="I34" s="1" t="str">
        <f t="shared" si="5"/>
        <v>17 to &lt;18</v>
      </c>
      <c r="J34" s="14">
        <f t="shared" si="6"/>
        <v>0.96666666666666667</v>
      </c>
      <c r="K34" s="15">
        <f t="shared" si="7"/>
        <v>0</v>
      </c>
      <c r="M34" s="1">
        <v>1</v>
      </c>
    </row>
    <row r="35" spans="1:13" x14ac:dyDescent="0.2">
      <c r="A35" s="1">
        <v>30</v>
      </c>
      <c r="B35" s="2">
        <v>22.783333333333339</v>
      </c>
      <c r="C35" s="12">
        <f t="shared" si="0"/>
        <v>1</v>
      </c>
      <c r="D35" s="4">
        <f t="shared" si="1"/>
        <v>4.3058084027529233</v>
      </c>
      <c r="E35" s="4">
        <f t="shared" si="2"/>
        <v>7.5211744094093262</v>
      </c>
      <c r="G35" s="1">
        <v>18</v>
      </c>
      <c r="H35" s="1">
        <f t="shared" si="4"/>
        <v>19</v>
      </c>
      <c r="I35" s="1" t="str">
        <f t="shared" si="5"/>
        <v>18 to &lt;19</v>
      </c>
      <c r="J35" s="14">
        <f t="shared" si="6"/>
        <v>0.96666666666666667</v>
      </c>
      <c r="K35" s="15">
        <f t="shared" si="7"/>
        <v>0</v>
      </c>
      <c r="M35" s="1">
        <v>1</v>
      </c>
    </row>
    <row r="36" spans="1:13" x14ac:dyDescent="0.2">
      <c r="A36" s="1" t="s">
        <v>18</v>
      </c>
      <c r="B36" s="3"/>
      <c r="D36" s="1">
        <f t="shared" si="1"/>
        <v>-2.4200696576149197</v>
      </c>
      <c r="E36" s="1">
        <f t="shared" si="2"/>
        <v>-3.8356442510696045</v>
      </c>
      <c r="G36" s="1">
        <v>19</v>
      </c>
      <c r="H36" s="1">
        <f t="shared" si="4"/>
        <v>20</v>
      </c>
      <c r="I36" s="1" t="str">
        <f t="shared" si="5"/>
        <v>19 to &lt;20</v>
      </c>
      <c r="J36" s="14">
        <f t="shared" si="6"/>
        <v>0.96666666666666667</v>
      </c>
      <c r="K36" s="15">
        <f t="shared" si="7"/>
        <v>0</v>
      </c>
    </row>
    <row r="37" spans="1:13" x14ac:dyDescent="0.2">
      <c r="A37" s="1" t="s">
        <v>0</v>
      </c>
      <c r="B37" s="2">
        <f>AVERAGE(B6:B35)</f>
        <v>8.1977777777777767</v>
      </c>
      <c r="D37" s="1">
        <f t="shared" si="1"/>
        <v>0</v>
      </c>
      <c r="E37" s="1">
        <f t="shared" si="2"/>
        <v>0.2507058136469778</v>
      </c>
      <c r="G37" s="1">
        <v>20</v>
      </c>
      <c r="H37" s="1">
        <f t="shared" si="4"/>
        <v>21</v>
      </c>
      <c r="I37" s="1" t="str">
        <f t="shared" si="5"/>
        <v>20 to &lt;21</v>
      </c>
      <c r="J37" s="14">
        <f t="shared" si="6"/>
        <v>0.96666666666666667</v>
      </c>
      <c r="K37" s="15">
        <f t="shared" si="7"/>
        <v>0</v>
      </c>
    </row>
    <row r="38" spans="1:13" x14ac:dyDescent="0.2">
      <c r="A38" s="1" t="s">
        <v>1</v>
      </c>
      <c r="B38" s="2">
        <f>MEDIAN(B6:B35)</f>
        <v>7.6583333333333332</v>
      </c>
      <c r="D38" s="1">
        <f t="shared" si="1"/>
        <v>-0.15924963659149385</v>
      </c>
      <c r="E38" s="1">
        <f t="shared" si="2"/>
        <v>-1.8191307038830991E-2</v>
      </c>
      <c r="G38" s="1">
        <v>21</v>
      </c>
      <c r="H38" s="1">
        <f t="shared" si="4"/>
        <v>22</v>
      </c>
      <c r="I38" s="1" t="str">
        <f t="shared" si="5"/>
        <v>21 to &lt;22</v>
      </c>
      <c r="J38" s="14">
        <f t="shared" si="6"/>
        <v>0.96666666666666667</v>
      </c>
      <c r="K38" s="15">
        <f t="shared" si="7"/>
        <v>0</v>
      </c>
    </row>
    <row r="39" spans="1:13" x14ac:dyDescent="0.2">
      <c r="A39" s="1" t="s">
        <v>2</v>
      </c>
      <c r="B39" s="2">
        <f>STDEV(B6:B35)</f>
        <v>3.3874139746279166</v>
      </c>
      <c r="D39" s="1">
        <f t="shared" si="1"/>
        <v>-1.4200696576149199</v>
      </c>
      <c r="E39" s="1">
        <f t="shared" si="2"/>
        <v>-2.1471184469223585</v>
      </c>
      <c r="G39" s="1">
        <v>22</v>
      </c>
      <c r="H39" s="1">
        <f t="shared" si="4"/>
        <v>23</v>
      </c>
      <c r="I39" s="1" t="str">
        <f t="shared" si="5"/>
        <v>22 to &lt;23</v>
      </c>
      <c r="J39" s="14">
        <f t="shared" si="6"/>
        <v>1</v>
      </c>
      <c r="K39" s="15">
        <f t="shared" si="7"/>
        <v>3.3333333333333326E-2</v>
      </c>
    </row>
    <row r="40" spans="1:13" ht="45" x14ac:dyDescent="0.2">
      <c r="A40" s="6" t="s">
        <v>5</v>
      </c>
      <c r="B40" s="3"/>
      <c r="D40" s="1">
        <f t="shared" si="1"/>
        <v>-2.4200696576149197</v>
      </c>
      <c r="E40" s="1">
        <f t="shared" si="2"/>
        <v>-3.8356442510696045</v>
      </c>
      <c r="G40" s="1">
        <v>23</v>
      </c>
      <c r="H40" s="1">
        <f t="shared" si="4"/>
        <v>0</v>
      </c>
      <c r="I40" s="1" t="str">
        <f t="shared" si="5"/>
        <v>23 to &lt;0</v>
      </c>
      <c r="J40" s="14"/>
      <c r="K40" s="15"/>
    </row>
    <row r="41" spans="1:13" x14ac:dyDescent="0.2">
      <c r="A41" s="5" t="s">
        <v>6</v>
      </c>
      <c r="B41" s="7"/>
      <c r="D41" s="1">
        <f t="shared" si="1"/>
        <v>-2.4200696576149197</v>
      </c>
      <c r="E41" s="1">
        <f t="shared" si="2"/>
        <v>-3.8356442510696045</v>
      </c>
    </row>
    <row r="42" spans="1:13" x14ac:dyDescent="0.2">
      <c r="A42" s="5" t="s">
        <v>7</v>
      </c>
      <c r="B42" s="7"/>
      <c r="D42" s="1">
        <f t="shared" si="1"/>
        <v>-2.4200696576149197</v>
      </c>
      <c r="E42" s="1">
        <f t="shared" si="2"/>
        <v>-3.8356442510696045</v>
      </c>
    </row>
    <row r="43" spans="1:13" x14ac:dyDescent="0.2">
      <c r="A43" s="5" t="s">
        <v>8</v>
      </c>
      <c r="B43" s="7"/>
      <c r="D43" s="1">
        <f t="shared" si="1"/>
        <v>-2.4200696576149197</v>
      </c>
      <c r="E43" s="1">
        <f t="shared" si="2"/>
        <v>-3.8356442510696045</v>
      </c>
    </row>
    <row r="44" spans="1:13" ht="45" x14ac:dyDescent="0.2">
      <c r="A44" s="6" t="s">
        <v>9</v>
      </c>
      <c r="B44" s="3"/>
      <c r="D44" s="1">
        <f t="shared" si="1"/>
        <v>-2.4200696576149197</v>
      </c>
      <c r="E44" s="1">
        <f t="shared" si="2"/>
        <v>-3.8356442510696045</v>
      </c>
    </row>
    <row r="45" spans="1:13" x14ac:dyDescent="0.2">
      <c r="A45" s="5" t="s">
        <v>6</v>
      </c>
      <c r="B45" s="8"/>
      <c r="D45" s="1">
        <f t="shared" si="1"/>
        <v>-2.4200696576149197</v>
      </c>
      <c r="E45" s="1">
        <f t="shared" si="2"/>
        <v>-3.8356442510696045</v>
      </c>
    </row>
    <row r="46" spans="1:13" x14ac:dyDescent="0.2">
      <c r="A46" s="5" t="s">
        <v>7</v>
      </c>
      <c r="B46" s="8"/>
      <c r="D46" s="1">
        <f t="shared" si="1"/>
        <v>-2.4200696576149197</v>
      </c>
      <c r="E46" s="1">
        <f t="shared" si="2"/>
        <v>-3.8356442510696045</v>
      </c>
    </row>
    <row r="47" spans="1:13" ht="15.75" thickBot="1" x14ac:dyDescent="0.25">
      <c r="A47" s="9" t="s">
        <v>8</v>
      </c>
      <c r="B47" s="10"/>
      <c r="D47" s="1">
        <f t="shared" si="1"/>
        <v>-2.4200696576149197</v>
      </c>
      <c r="E47" s="1">
        <f t="shared" si="2"/>
        <v>-3.8356442510696045</v>
      </c>
    </row>
    <row r="48" spans="1:13" x14ac:dyDescent="0.2">
      <c r="A48" s="1" t="s">
        <v>19</v>
      </c>
      <c r="B48" s="2"/>
      <c r="D48" s="1">
        <f t="shared" si="1"/>
        <v>-2.4200696576149197</v>
      </c>
      <c r="E48" s="1">
        <f t="shared" si="2"/>
        <v>-3.8356442510696045</v>
      </c>
    </row>
    <row r="49" spans="1:5" x14ac:dyDescent="0.2">
      <c r="A49" s="1" t="s">
        <v>0</v>
      </c>
      <c r="B49" s="2">
        <f>AVERAGE(B6:B34)</f>
        <v>7.6948275862068947</v>
      </c>
      <c r="D49" s="1">
        <f t="shared" si="1"/>
        <v>-0.14847615181906651</v>
      </c>
      <c r="E49" s="1">
        <f t="shared" si="2"/>
        <v>0</v>
      </c>
    </row>
    <row r="50" spans="1:5" x14ac:dyDescent="0.2">
      <c r="A50" s="1" t="s">
        <v>1</v>
      </c>
      <c r="B50" s="2">
        <f>MEDIAN(B6:B34)</f>
        <v>7.55</v>
      </c>
      <c r="D50" s="1">
        <f t="shared" si="1"/>
        <v>-0.19123076855374038</v>
      </c>
      <c r="E50" s="1">
        <f t="shared" si="2"/>
        <v>-7.2192273602922491E-2</v>
      </c>
    </row>
    <row r="51" spans="1:5" x14ac:dyDescent="0.2">
      <c r="B51" s="2"/>
    </row>
    <row r="52" spans="1:5" x14ac:dyDescent="0.2">
      <c r="A52" s="1" t="s">
        <v>2</v>
      </c>
      <c r="B52" s="2">
        <f>STDEV(B6:B34)</f>
        <v>2.0061369309891348</v>
      </c>
    </row>
    <row r="53" spans="1:5" ht="45" x14ac:dyDescent="0.2">
      <c r="A53" s="6" t="s">
        <v>5</v>
      </c>
      <c r="B53" s="2"/>
    </row>
    <row r="54" spans="1:5" x14ac:dyDescent="0.2">
      <c r="A54" s="5" t="s">
        <v>6</v>
      </c>
      <c r="B54" s="7">
        <v>22</v>
      </c>
    </row>
    <row r="55" spans="1:5" x14ac:dyDescent="0.2">
      <c r="A55" s="5" t="s">
        <v>7</v>
      </c>
      <c r="B55" s="7">
        <v>27</v>
      </c>
    </row>
    <row r="56" spans="1:5" x14ac:dyDescent="0.2">
      <c r="A56" s="5" t="s">
        <v>8</v>
      </c>
      <c r="B56" s="7">
        <v>29</v>
      </c>
    </row>
    <row r="57" spans="1:5" ht="45" x14ac:dyDescent="0.2">
      <c r="A57" s="6" t="s">
        <v>9</v>
      </c>
      <c r="B57" s="3"/>
    </row>
    <row r="58" spans="1:5" x14ac:dyDescent="0.2">
      <c r="A58" s="5" t="s">
        <v>6</v>
      </c>
      <c r="B58" s="8">
        <f>B54/29</f>
        <v>0.75862068965517238</v>
      </c>
    </row>
    <row r="59" spans="1:5" x14ac:dyDescent="0.2">
      <c r="A59" s="5" t="s">
        <v>7</v>
      </c>
      <c r="B59" s="8">
        <f>B55/29</f>
        <v>0.93103448275862066</v>
      </c>
    </row>
    <row r="60" spans="1:5" x14ac:dyDescent="0.2">
      <c r="A60" s="5" t="s">
        <v>8</v>
      </c>
      <c r="B60" s="8">
        <f>B56/29</f>
        <v>1</v>
      </c>
    </row>
  </sheetData>
  <pageMargins left="0.75" right="0.21875" top="0.51" bottom="0.5" header="0.5" footer="0.5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answerkey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aross15</cp:lastModifiedBy>
  <cp:lastPrinted>2013-09-23T14:30:08Z</cp:lastPrinted>
  <dcterms:created xsi:type="dcterms:W3CDTF">2007-11-06T15:29:02Z</dcterms:created>
  <dcterms:modified xsi:type="dcterms:W3CDTF">2013-09-24T19:53:25Z</dcterms:modified>
</cp:coreProperties>
</file>